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513" activeTab="4"/>
  </bookViews>
  <sheets>
    <sheet name="一般收入" sheetId="1" r:id="rId1"/>
    <sheet name="一般支出" sheetId="2" r:id="rId2"/>
    <sheet name="基金收入" sheetId="3" r:id="rId3"/>
    <sheet name="基金支出" sheetId="4" r:id="rId4"/>
    <sheet name="2020年债券安排" sheetId="5" r:id="rId5"/>
  </sheets>
  <definedNames>
    <definedName name="_xlnm.Print_Area" localSheetId="4">'2020年债券安排'!$A$1:$F$32</definedName>
    <definedName name="_xlnm.Print_Area" localSheetId="2">'基金收入'!$A$1:$E$29</definedName>
    <definedName name="_xlnm.Print_Area" localSheetId="3">'基金支出'!$A$1:$E$42</definedName>
    <definedName name="_xlnm.Print_Area" localSheetId="1">'一般支出'!$A$1:$H$39</definedName>
  </definedNames>
  <calcPr fullCalcOnLoad="1"/>
</workbook>
</file>

<file path=xl/comments2.xml><?xml version="1.0" encoding="utf-8"?>
<comments xmlns="http://schemas.openxmlformats.org/spreadsheetml/2006/main">
  <authors>
    <author>陈清林</author>
  </authors>
  <commentList>
    <comment ref="E38" authorId="0">
      <text>
        <r>
          <rPr>
            <sz val="9"/>
            <rFont val="宋体"/>
            <family val="0"/>
          </rPr>
          <t>陈清林:
一般预算补充10307万元，政府性基金预算补充2132万元。</t>
        </r>
      </text>
    </comment>
  </commentList>
</comments>
</file>

<file path=xl/sharedStrings.xml><?xml version="1.0" encoding="utf-8"?>
<sst xmlns="http://schemas.openxmlformats.org/spreadsheetml/2006/main" count="320" uniqueCount="250">
  <si>
    <t>2020年清城区一般公共预算收入预算调整表(附表1)</t>
  </si>
  <si>
    <t>单位：万元</t>
  </si>
  <si>
    <t>项  目</t>
  </si>
  <si>
    <t>2020年年初预算</t>
  </si>
  <si>
    <t>调整说明</t>
  </si>
  <si>
    <t>收入总计</t>
  </si>
  <si>
    <t>（一）一般公共预算收入</t>
  </si>
  <si>
    <t>（1）税收收入</t>
  </si>
  <si>
    <t xml:space="preserve">      增值税</t>
  </si>
  <si>
    <t xml:space="preserve">      营业税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</si>
  <si>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</si>
  <si>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</si>
  <si>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</si>
  <si>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</si>
  <si>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</si>
  <si>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</si>
  <si>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</si>
  <si>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</si>
  <si>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</si>
  <si>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环保税</t>
  </si>
  <si>
    <t xml:space="preserve">      耕地占用税</t>
  </si>
  <si>
    <t xml:space="preserve">      契税</t>
  </si>
  <si>
    <t xml:space="preserve">      其他税收收入</t>
  </si>
  <si>
    <t>（2）非税收入</t>
  </si>
  <si>
    <t>1、专项收入</t>
  </si>
  <si>
    <t xml:space="preserve">      教育附加收入</t>
  </si>
  <si>
    <t xml:space="preserve">      文化事业建设费</t>
  </si>
  <si>
    <t>土地收益计提的教育资金</t>
  </si>
  <si>
    <t>土地收益计提的农田水利建设资金</t>
  </si>
  <si>
    <t xml:space="preserve">      森林植被恢复费</t>
  </si>
  <si>
    <t>2、行政事业性收费收入</t>
  </si>
  <si>
    <t>3、罚没收入</t>
  </si>
  <si>
    <t>4、国有资源(资产)有偿使用收入</t>
  </si>
  <si>
    <t>包含水资源费收入</t>
  </si>
  <si>
    <t>5、政府住房基金收入</t>
  </si>
  <si>
    <t>原土地收益计提的保障房资金列基金收入</t>
  </si>
  <si>
    <t>6、捐赠收入</t>
  </si>
  <si>
    <t>7、其他收入</t>
  </si>
  <si>
    <t>（二）上级补助收入</t>
  </si>
  <si>
    <t xml:space="preserve">     返还性收入</t>
  </si>
  <si>
    <t>“五五分享”增值税基数返还10519万元，成品油价格和税费改革及其他税收返还9227万元。</t>
  </si>
  <si>
    <t xml:space="preserve">     一般性转移支付收入</t>
  </si>
  <si>
    <r>
      <t>新增县级基本财力保障奖补1615万元;农业人口市民化奖励8414万元;清算生态保护区财政补偿转移支付1222万元;均衡性转移支付资金1026万元</t>
    </r>
    <r>
      <rPr>
        <sz val="9"/>
        <color indexed="8"/>
        <rFont val="宋体"/>
        <family val="0"/>
      </rPr>
      <t>;财政共同事权转移支付收入71536万元</t>
    </r>
    <r>
      <rPr>
        <sz val="9"/>
        <color indexed="8"/>
        <rFont val="宋体"/>
        <family val="0"/>
      </rPr>
      <t>。</t>
    </r>
  </si>
  <si>
    <t xml:space="preserve">     特殊转移支付收入</t>
  </si>
  <si>
    <t>中央特殊转移支付补助收入</t>
  </si>
  <si>
    <t xml:space="preserve">     专项转移支付收入</t>
  </si>
  <si>
    <t>（三）上年结转收入</t>
  </si>
  <si>
    <t>根据2019年决算数调整</t>
  </si>
  <si>
    <t>（四）调入资金</t>
  </si>
  <si>
    <t>其中：年初预算政府性基金调入94501万元、国有资本经营预算332万元。</t>
  </si>
  <si>
    <t>（五）一般债务转货收入</t>
  </si>
  <si>
    <t>2020年第一批0.9亿元;8月批次0.3亿元;特殊转移支付一般债券0.5亿元（清财债【2020】26号）;清财债【2020】16号再融资4112万元。</t>
  </si>
  <si>
    <t>（六）动用预算稳定调节基金</t>
  </si>
  <si>
    <t>年初预算动用预算稳定调节基金16501万元。</t>
  </si>
  <si>
    <t>2020年清城区一般公共预算支出预算调整表(附表2)</t>
  </si>
  <si>
    <t>指标数</t>
  </si>
  <si>
    <t>实际支出</t>
  </si>
  <si>
    <t>支出总计</t>
  </si>
  <si>
    <t>一、一般公共预算支出</t>
  </si>
  <si>
    <t xml:space="preserve">      一般公共服务</t>
  </si>
  <si>
    <t xml:space="preserve">      国防支出</t>
  </si>
  <si>
    <t xml:space="preserve">      公共安全支出</t>
  </si>
  <si>
    <t xml:space="preserve">      教育支出</t>
  </si>
  <si>
    <t xml:space="preserve">      科学技术支出</t>
  </si>
  <si>
    <t xml:space="preserve">      文化旅游体育与传媒</t>
  </si>
  <si>
    <t xml:space="preserve">      社会保障和就业支出</t>
  </si>
  <si>
    <t xml:space="preserve">      卫生健康支出</t>
  </si>
  <si>
    <t xml:space="preserve">      节能环保支出</t>
  </si>
  <si>
    <t xml:space="preserve">      城乡社区支出</t>
  </si>
  <si>
    <t xml:space="preserve">      农林水支出</t>
  </si>
  <si>
    <t xml:space="preserve">      交通运输支出</t>
  </si>
  <si>
    <t xml:space="preserve">      资源勘探信息等支出</t>
  </si>
  <si>
    <t xml:space="preserve">      商业服务业等支出</t>
  </si>
  <si>
    <t xml:space="preserve">      金融支出</t>
  </si>
  <si>
    <t xml:space="preserve">      自然资源海洋气象等</t>
  </si>
  <si>
    <t xml:space="preserve">      住房保障支出</t>
  </si>
  <si>
    <t xml:space="preserve">      粮油物资储备支出</t>
  </si>
  <si>
    <t xml:space="preserve">      灾害防治及应急管理</t>
  </si>
  <si>
    <t xml:space="preserve">      预备费</t>
  </si>
  <si>
    <t xml:space="preserve">      其他支出</t>
  </si>
  <si>
    <t>调整到实际支出科目</t>
  </si>
  <si>
    <t xml:space="preserve">      债务发行费用支出</t>
  </si>
  <si>
    <t xml:space="preserve">      债务付息支出</t>
  </si>
  <si>
    <t>二、转移性支出</t>
  </si>
  <si>
    <t xml:space="preserve">   上解上级支出</t>
  </si>
  <si>
    <t xml:space="preserve">      体制上解支出</t>
  </si>
  <si>
    <t xml:space="preserve">      出口退税专项上解支出</t>
  </si>
  <si>
    <t xml:space="preserve">      专项上解支出</t>
  </si>
  <si>
    <t>上解省13537万元、市2813万元</t>
  </si>
  <si>
    <t xml:space="preserve">   补助下级支出</t>
  </si>
  <si>
    <t xml:space="preserve">   调出资金</t>
  </si>
  <si>
    <t>三、债务还本支出</t>
  </si>
  <si>
    <t>再融资一般债务还本清财债【2020】16号</t>
  </si>
  <si>
    <t>四、补充预算稳定调节基金</t>
  </si>
  <si>
    <t>五、结转下年</t>
  </si>
  <si>
    <t>以2020年年终决算数为准</t>
  </si>
  <si>
    <t>2020年政府性基金收入预算调整表(附表3)</t>
  </si>
  <si>
    <t>项目</t>
  </si>
  <si>
    <r>
      <t>2020</t>
    </r>
    <r>
      <rPr>
        <b/>
        <sz val="10"/>
        <color indexed="8"/>
        <rFont val="宋体"/>
        <family val="0"/>
      </rPr>
      <t>年年初预算</t>
    </r>
  </si>
  <si>
    <t>一、政府性基金收入</t>
  </si>
  <si>
    <t xml:space="preserve">      港口建设费收入</t>
  </si>
  <si>
    <t xml:space="preserve">      散装水泥专项资金收入</t>
  </si>
  <si>
    <t xml:space="preserve">      新型墙体材料专项基金收入</t>
  </si>
  <si>
    <t xml:space="preserve">      国家电影事业发展专项资金收入</t>
  </si>
  <si>
    <t xml:space="preserve">      新增建设用地土地有偿使用费收入</t>
  </si>
  <si>
    <t xml:space="preserve">      城市公用事业附加收入</t>
  </si>
  <si>
    <t xml:space="preserve">      国有土地收益基金收入</t>
  </si>
  <si>
    <t xml:space="preserve">      农业土地开发资金收入</t>
  </si>
  <si>
    <t>2020年本级收入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</si>
  <si>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</si>
  <si>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</si>
  <si>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</si>
  <si>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</si>
  <si>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</si>
  <si>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</si>
  <si>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</si>
  <si>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</si>
  <si>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二、转移性收入</t>
  </si>
  <si>
    <t xml:space="preserve">      上级补助收入</t>
  </si>
  <si>
    <t>体制补助15000万元，专项补助25395万元。</t>
  </si>
  <si>
    <t xml:space="preserve">      抗疫特别国债转移支付收入</t>
  </si>
  <si>
    <t>基建类22300万元，抗疫类940万元,企业技术改造4067万元。</t>
  </si>
  <si>
    <t xml:space="preserve">      上年结转收入</t>
  </si>
  <si>
    <t xml:space="preserve">      调入资金</t>
  </si>
  <si>
    <t xml:space="preserve">      债务转贷收入（专项债券）</t>
  </si>
  <si>
    <t>市转贷2020年新增专项债券109000万元;清财债【2020】16号再融资1177万元。</t>
  </si>
  <si>
    <t>2020年政府性基金支出预算调整表(附表4)</t>
  </si>
  <si>
    <t>2020年年初预算（本级收入+上年结转）</t>
  </si>
  <si>
    <t>支出合计</t>
  </si>
  <si>
    <t>一、政府性基金支出</t>
  </si>
  <si>
    <t xml:space="preserve">    （一）文化体育与传媒支出</t>
  </si>
  <si>
    <t xml:space="preserve">    国家电影事业发展专项资金安排的支出</t>
  </si>
  <si>
    <t>上级补助43万元</t>
  </si>
  <si>
    <t xml:space="preserve">    旅游发展基金支出</t>
  </si>
  <si>
    <t>上年结转20万元</t>
  </si>
  <si>
    <t xml:space="preserve">    （二）社会保障和就业支出</t>
  </si>
  <si>
    <t xml:space="preserve">    大中型水库移民后期扶持基金支出</t>
  </si>
  <si>
    <t>上年结转1212万元，上级补助3264万元。</t>
  </si>
  <si>
    <t xml:space="preserve">    小型水库移民扶助基金安排的支出</t>
  </si>
  <si>
    <t>上年结转75万元，上级补助126万元。</t>
  </si>
  <si>
    <t xml:space="preserve">    （三）城乡社区支出</t>
  </si>
  <si>
    <t xml:space="preserve">    国有土地使用权出让收入安排的支出</t>
  </si>
  <si>
    <t xml:space="preserve">    农业土地开发资金收入安排的支出</t>
  </si>
  <si>
    <t>上年结转362万元，本年收入350万元。</t>
  </si>
  <si>
    <t xml:space="preserve">    城市基础设施配套费收入安排的支出</t>
  </si>
  <si>
    <t xml:space="preserve">    土地储备专项债券收入安排的支出</t>
  </si>
  <si>
    <t xml:space="preserve">    污水处理费及对应专项债务收入安排的支出</t>
  </si>
  <si>
    <t xml:space="preserve">    （四）农林水支出</t>
  </si>
  <si>
    <t xml:space="preserve">    大中型水库库区基金安排的支出</t>
  </si>
  <si>
    <t>上年结转67万元，上级补助143万元</t>
  </si>
  <si>
    <t xml:space="preserve">    （五）交通运输支出</t>
  </si>
  <si>
    <t xml:space="preserve">    公路水路运输</t>
  </si>
  <si>
    <t xml:space="preserve">    车辆通行费及对应专项债务收入安排的支出</t>
  </si>
  <si>
    <t xml:space="preserve">    港口建设费及对应专项债务收入安排的支出</t>
  </si>
  <si>
    <t xml:space="preserve">    民航发展基金支出</t>
  </si>
  <si>
    <t xml:space="preserve">    港口建设费安排的支出</t>
  </si>
  <si>
    <t>上年结转15万元</t>
  </si>
  <si>
    <t xml:space="preserve">    （六）资源勘探电力信息等支出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</si>
  <si>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</si>
  <si>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</si>
  <si>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（七）商业服务业等支出</t>
  </si>
  <si>
    <t xml:space="preserve">    （八）金融支出</t>
  </si>
  <si>
    <t xml:space="preserve">    （九）其他支出</t>
  </si>
  <si>
    <t xml:space="preserve">    其他政府性基金及对应专项债务收入安排的支出</t>
  </si>
  <si>
    <t xml:space="preserve">    彩票发行机构销售机构业务费安排的支出</t>
  </si>
  <si>
    <t xml:space="preserve">    彩票公益金安排的支出</t>
  </si>
  <si>
    <t xml:space="preserve">    （十）债务付息支出</t>
  </si>
  <si>
    <t xml:space="preserve">    （十一）债务发行费用支出</t>
  </si>
  <si>
    <t xml:space="preserve">    （十二）抗疫特别国债安排的支出</t>
  </si>
  <si>
    <t>基建类22300万元，抗疫类940万元，企业技术改造4067万元。</t>
  </si>
  <si>
    <t xml:space="preserve">    调出资金</t>
  </si>
  <si>
    <t xml:space="preserve">    年终结余</t>
  </si>
  <si>
    <t xml:space="preserve">    地方政府专项债务还本支出</t>
  </si>
  <si>
    <t>2020年清城区债券资金安排情况表（附表5）</t>
  </si>
  <si>
    <t>编制单位：清远市清城区财政局</t>
  </si>
  <si>
    <t>序号</t>
  </si>
  <si>
    <t>项目名称</t>
  </si>
  <si>
    <t>债券名称</t>
  </si>
  <si>
    <t>债券类型</t>
  </si>
  <si>
    <t>项目单位</t>
  </si>
  <si>
    <t>S252线至天堂山林场公路建设工程</t>
  </si>
  <si>
    <t>2020年广东省政府一般债券（四期）</t>
  </si>
  <si>
    <t>一般债券</t>
  </si>
  <si>
    <t>飞来峡镇人民政府</t>
  </si>
  <si>
    <t>乡村振兴美丽乡村建设</t>
  </si>
  <si>
    <t>2020年广东省政府一般债券（二期）</t>
  </si>
  <si>
    <t>清城区农业农村局</t>
  </si>
  <si>
    <t>乡村振兴四好农村公路建设</t>
  </si>
  <si>
    <t>清城区公路事务中心</t>
  </si>
  <si>
    <t>清远市清城区银盏水库输水涵管重建工程</t>
  </si>
  <si>
    <t>清城区水利局</t>
  </si>
  <si>
    <t>一般债券小计</t>
  </si>
  <si>
    <t>110KV清七线、清东线#13-#19迁改工程</t>
  </si>
  <si>
    <t>2020年广东省市政和产业园区基础设施专项债券（五期）--2020年广东省政府专项债券（五十七期）</t>
  </si>
  <si>
    <t>专项债券</t>
  </si>
  <si>
    <t>清城区人民政府洲心街道办事处</t>
  </si>
  <si>
    <t>东城老旧小区改造配套基础设施项目</t>
  </si>
  <si>
    <t>2020年广东省民生服务专项债券（四期）--2020年广东省政府专项债券（五十四期）</t>
  </si>
  <si>
    <t>清城区人民政府东城街道办事处</t>
  </si>
  <si>
    <t>凤城街老旧小区升级改造及周边环境整治项目</t>
  </si>
  <si>
    <t>2020年广东省城镇老旧小区改造专项债券（一期）--2020年广东省政府专项债券（八十七期）</t>
  </si>
  <si>
    <t>清城区人民政府凤城街道办事处</t>
  </si>
  <si>
    <t>广百物流园区配套设施</t>
  </si>
  <si>
    <t>2020年广东省市政和产业园区基础设施专项债券（一期）--2020年广东省政府专项债券（二十四期）</t>
  </si>
  <si>
    <t>横荷街道老旧小区、单体楼改造项目</t>
  </si>
  <si>
    <t>清城区人民政府横荷街道办事处</t>
  </si>
  <si>
    <t>横荷街道老旧小区、单体楼升级改造项目</t>
  </si>
  <si>
    <t>清城区乐排河入河排污口整治工程</t>
  </si>
  <si>
    <t>2020年广东省生态环保专项债券（一期）--2020年广东省政府专项债券（十六期）</t>
  </si>
  <si>
    <t>清城区人民医院新院建设工程</t>
  </si>
  <si>
    <t>2020年广东省民生服务专项债券（七期）--2020年广东省政府专项债券（八十一期）</t>
  </si>
  <si>
    <t>清城区人民医院</t>
  </si>
  <si>
    <t>2020年广东省民生服务专项债券（一期）--2020年广东省政府专项债券（二十期）</t>
  </si>
  <si>
    <t>清城区污水管网新建、改建及维修升级改造工程</t>
  </si>
  <si>
    <t>清城区中医院及基层医疗卫生机构升级改造项目</t>
  </si>
  <si>
    <t>清城区飞来峡镇政府、区中医院</t>
  </si>
  <si>
    <t>清远互联网加创新产业园（华南声谷）基础设施建设工程（一期）</t>
  </si>
  <si>
    <t>清城区代建项目管理中心</t>
  </si>
  <si>
    <t>清远市清城区飞来峡镇江口、高田老旧小区改造工程</t>
  </si>
  <si>
    <t>清城区飞来峡镇人民政府</t>
  </si>
  <si>
    <t>清远市清城区龙塘镇老旧小区改造工程</t>
  </si>
  <si>
    <t>清城区龙塘镇人民政府</t>
  </si>
  <si>
    <t>清远市清城区美丽乡村建设工程</t>
  </si>
  <si>
    <t>2020年广东省农林水利专项债券（三期）--2020年广东省政府专项债券（五十期）</t>
  </si>
  <si>
    <t>清远市清城区清远鸡省级现代农业产业园配套设施（路灯建设及维修工程）</t>
  </si>
  <si>
    <t>2020年广东省市政和产业园区基础设施专项债券（七期）--2020年广东省政府专项债券（八十四期）</t>
  </si>
  <si>
    <t>洲心街道老旧小区、单体楼改造工程</t>
  </si>
  <si>
    <t>凤城南门文化特色改造项目</t>
  </si>
  <si>
    <t>清远市清城区石角镇卫生院广清楼建设工程</t>
  </si>
  <si>
    <t>清城区石角镇人民政府</t>
  </si>
  <si>
    <t>清城区全域供水建设项目</t>
  </si>
  <si>
    <t>专项债券小计</t>
  </si>
  <si>
    <t>2020年债券资金总计</t>
  </si>
  <si>
    <t>债券金额</t>
  </si>
  <si>
    <r>
      <rPr>
        <sz val="9"/>
        <color indexed="8"/>
        <rFont val="宋体"/>
        <family val="0"/>
      </rPr>
      <t>上级补助</t>
    </r>
    <r>
      <rPr>
        <sz val="9"/>
        <color indexed="8"/>
        <rFont val="Arial"/>
        <family val="2"/>
      </rPr>
      <t>9116</t>
    </r>
    <r>
      <rPr>
        <sz val="9"/>
        <color indexed="8"/>
        <rFont val="宋体"/>
        <family val="0"/>
      </rPr>
      <t>万元。</t>
    </r>
  </si>
  <si>
    <r>
      <rPr>
        <sz val="9"/>
        <color indexed="8"/>
        <rFont val="宋体"/>
        <family val="0"/>
      </rPr>
      <t>上级补助</t>
    </r>
    <r>
      <rPr>
        <sz val="9"/>
        <color indexed="8"/>
        <rFont val="Arial"/>
        <family val="2"/>
      </rPr>
      <t>1256</t>
    </r>
    <r>
      <rPr>
        <sz val="9"/>
        <color indexed="8"/>
        <rFont val="宋体"/>
        <family val="0"/>
      </rPr>
      <t>万元</t>
    </r>
  </si>
  <si>
    <t>本年新增债券109000万元</t>
  </si>
  <si>
    <r>
      <rPr>
        <sz val="9"/>
        <color indexed="8"/>
        <rFont val="Arial"/>
        <family val="2"/>
      </rPr>
      <t>2019</t>
    </r>
    <r>
      <rPr>
        <sz val="9"/>
        <color indexed="8"/>
        <rFont val="宋体"/>
        <family val="0"/>
      </rPr>
      <t>年结转</t>
    </r>
    <r>
      <rPr>
        <sz val="9"/>
        <color indexed="8"/>
        <rFont val="Arial"/>
        <family val="2"/>
      </rPr>
      <t>870</t>
    </r>
    <r>
      <rPr>
        <sz val="9"/>
        <color indexed="8"/>
        <rFont val="宋体"/>
        <family val="0"/>
      </rPr>
      <t>万元，本年收入</t>
    </r>
    <r>
      <rPr>
        <sz val="9"/>
        <color indexed="8"/>
        <rFont val="Arial"/>
        <family val="2"/>
      </rPr>
      <t>903</t>
    </r>
    <r>
      <rPr>
        <sz val="9"/>
        <color indexed="8"/>
        <rFont val="宋体"/>
        <family val="0"/>
      </rPr>
      <t>万元，上级补助</t>
    </r>
    <r>
      <rPr>
        <sz val="9"/>
        <color indexed="8"/>
        <rFont val="Arial"/>
        <family val="2"/>
      </rPr>
      <t>544</t>
    </r>
    <r>
      <rPr>
        <sz val="9"/>
        <color indexed="8"/>
        <rFont val="宋体"/>
        <family val="0"/>
      </rPr>
      <t>万元。</t>
    </r>
  </si>
  <si>
    <t>在本年国有土地出让收入资金中安排7311万元。</t>
  </si>
  <si>
    <r>
      <t>在本年国有土地出让收入资金中安排</t>
    </r>
    <r>
      <rPr>
        <sz val="9"/>
        <color indexed="8"/>
        <rFont val="宋体"/>
        <family val="0"/>
      </rPr>
      <t>150万元。</t>
    </r>
  </si>
  <si>
    <t>2020年土地出让收入调一般预算79501万元;市体制补助15000万元。</t>
  </si>
  <si>
    <r>
      <rPr>
        <sz val="9"/>
        <color indexed="8"/>
        <rFont val="宋体"/>
        <family val="0"/>
      </rPr>
      <t>以</t>
    </r>
    <r>
      <rPr>
        <sz val="9"/>
        <color indexed="8"/>
        <rFont val="Arial"/>
        <family val="2"/>
      </rPr>
      <t>2020</t>
    </r>
    <r>
      <rPr>
        <sz val="9"/>
        <color indexed="8"/>
        <rFont val="宋体"/>
        <family val="0"/>
      </rPr>
      <t>年年终决算数为准</t>
    </r>
  </si>
  <si>
    <r>
      <rPr>
        <sz val="9"/>
        <color indexed="8"/>
        <rFont val="宋体"/>
        <family val="0"/>
      </rPr>
      <t>清财债【</t>
    </r>
    <r>
      <rPr>
        <sz val="9"/>
        <color indexed="8"/>
        <rFont val="Arial"/>
        <family val="2"/>
      </rPr>
      <t>2020</t>
    </r>
    <r>
      <rPr>
        <sz val="9"/>
        <color indexed="8"/>
        <rFont val="宋体"/>
        <family val="0"/>
      </rPr>
      <t>】</t>
    </r>
    <r>
      <rPr>
        <sz val="9"/>
        <color indexed="8"/>
        <rFont val="Arial"/>
        <family val="2"/>
      </rPr>
      <t>16</t>
    </r>
    <r>
      <rPr>
        <sz val="9"/>
        <color indexed="8"/>
        <rFont val="宋体"/>
        <family val="0"/>
      </rPr>
      <t>号再融资</t>
    </r>
    <r>
      <rPr>
        <sz val="9"/>
        <color indexed="8"/>
        <rFont val="Arial"/>
        <family val="2"/>
      </rPr>
      <t>1177</t>
    </r>
    <r>
      <rPr>
        <sz val="9"/>
        <color indexed="8"/>
        <rFont val="宋体"/>
        <family val="0"/>
      </rPr>
      <t>万元。</t>
    </r>
  </si>
  <si>
    <t>2020年调整预算数（增或减）</t>
  </si>
  <si>
    <t>2020年调整预算（报人大批准的调整后总额）</t>
  </si>
  <si>
    <r>
      <t>2020</t>
    </r>
    <r>
      <rPr>
        <b/>
        <sz val="10"/>
        <color indexed="8"/>
        <rFont val="宋体"/>
        <family val="0"/>
      </rPr>
      <t>年调整预算（增或减）</t>
    </r>
  </si>
  <si>
    <r>
      <t>2020</t>
    </r>
    <r>
      <rPr>
        <b/>
        <sz val="10"/>
        <color indexed="8"/>
        <rFont val="宋体"/>
        <family val="0"/>
      </rPr>
      <t>年调整预算（报人大批准的调整后总额）</t>
    </r>
  </si>
  <si>
    <r>
      <t>20</t>
    </r>
    <r>
      <rPr>
        <b/>
        <sz val="10"/>
        <rFont val="宋体"/>
        <family val="0"/>
      </rPr>
      <t>20</t>
    </r>
    <r>
      <rPr>
        <b/>
        <sz val="10"/>
        <rFont val="宋体"/>
        <family val="0"/>
      </rPr>
      <t>年调整预算数（增或减）</t>
    </r>
  </si>
  <si>
    <t>2020年办理调整预算（报人大批准的调整后总额）</t>
  </si>
  <si>
    <t>单位：万元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</si>
</sst>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_ "/>
  </numFmts>
  <fonts count="56">
    <font>
      <sz val="10"/>
      <name val="Arial"/>
      <family val="2"/>
    </font>
    <font>
      <sz val="1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Arial"/>
      <family val="2"/>
    </font>
    <font>
      <sz val="9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0"/>
      <color indexed="8"/>
      <name val="Microsoft YaHei UI"/>
      <family val="2"/>
    </font>
    <font>
      <sz val="10"/>
      <color indexed="8"/>
      <name val="Arial"/>
      <family val="2"/>
    </font>
    <font>
      <sz val="20"/>
      <color indexed="8"/>
      <name val="黑体"/>
      <family val="3"/>
    </font>
    <font>
      <sz val="11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Arial"/>
      <family val="2"/>
    </font>
    <font>
      <b/>
      <sz val="11"/>
      <name val="宋体"/>
      <family val="0"/>
    </font>
    <font>
      <b/>
      <sz val="11"/>
      <color indexed="8"/>
      <name val="Arial"/>
      <family val="2"/>
    </font>
    <font>
      <b/>
      <sz val="10"/>
      <color indexed="8"/>
      <name val="Microsoft YaHei UI"/>
      <family val="2"/>
    </font>
    <font>
      <sz val="22"/>
      <color indexed="8"/>
      <name val="黑体"/>
      <family val="3"/>
    </font>
    <font>
      <sz val="20"/>
      <color indexed="8"/>
      <name val="宋体"/>
      <family val="0"/>
    </font>
    <font>
      <sz val="9"/>
      <color indexed="8"/>
      <name val="Microsoft YaHei UI"/>
      <family val="2"/>
    </font>
    <font>
      <b/>
      <sz val="10"/>
      <color indexed="8"/>
      <name val="Arial"/>
      <family val="2"/>
    </font>
    <font>
      <b/>
      <sz val="22"/>
      <name val="方正小标宋简体"/>
      <family val="0"/>
    </font>
    <font>
      <sz val="10"/>
      <color theme="1"/>
      <name val="Microsoft YaHei UI"/>
      <family val="2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Arial"/>
      <family val="2"/>
    </font>
    <font>
      <sz val="9"/>
      <color theme="1"/>
      <name val="宋体"/>
      <family val="0"/>
    </font>
    <font>
      <sz val="9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2" borderId="0" applyProtection="0">
      <alignment vertical="center"/>
    </xf>
    <xf numFmtId="0" fontId="8" fillId="3" borderId="0" applyNumberFormat="0" applyBorder="0" applyAlignment="0" applyProtection="0"/>
    <xf numFmtId="0" fontId="8" fillId="4" borderId="0" applyProtection="0">
      <alignment vertical="center"/>
    </xf>
    <xf numFmtId="0" fontId="8" fillId="5" borderId="0" applyNumberFormat="0" applyBorder="0" applyAlignment="0" applyProtection="0"/>
    <xf numFmtId="0" fontId="8" fillId="5" borderId="0" applyProtection="0">
      <alignment vertical="center"/>
    </xf>
    <xf numFmtId="0" fontId="8" fillId="6" borderId="0" applyNumberFormat="0" applyBorder="0" applyAlignment="0" applyProtection="0"/>
    <xf numFmtId="0" fontId="8" fillId="6" borderId="0" applyProtection="0">
      <alignment vertical="center"/>
    </xf>
    <xf numFmtId="0" fontId="8" fillId="7" borderId="0" applyNumberFormat="0" applyBorder="0" applyAlignment="0" applyProtection="0"/>
    <xf numFmtId="0" fontId="8" fillId="7" borderId="0" applyProtection="0">
      <alignment vertical="center"/>
    </xf>
    <xf numFmtId="0" fontId="8" fillId="8" borderId="0" applyNumberFormat="0" applyBorder="0" applyAlignment="0" applyProtection="0"/>
    <xf numFmtId="0" fontId="8" fillId="8" borderId="0" applyProtection="0">
      <alignment vertical="center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Protection="0">
      <alignment vertical="center"/>
    </xf>
    <xf numFmtId="0" fontId="8" fillId="4" borderId="0" applyNumberFormat="0" applyBorder="0" applyAlignment="0" applyProtection="0"/>
    <xf numFmtId="0" fontId="8" fillId="4" borderId="0" applyProtection="0">
      <alignment vertical="center"/>
    </xf>
    <xf numFmtId="0" fontId="8" fillId="10" borderId="0" applyNumberFormat="0" applyBorder="0" applyAlignment="0" applyProtection="0"/>
    <xf numFmtId="0" fontId="8" fillId="5" borderId="0" applyProtection="0">
      <alignment vertical="center"/>
    </xf>
    <xf numFmtId="0" fontId="8" fillId="6" borderId="0" applyNumberFormat="0" applyBorder="0" applyAlignment="0" applyProtection="0"/>
    <xf numFmtId="0" fontId="8" fillId="6" borderId="0" applyProtection="0">
      <alignment vertical="center"/>
    </xf>
    <xf numFmtId="0" fontId="8" fillId="9" borderId="0" applyNumberFormat="0" applyBorder="0" applyAlignment="0" applyProtection="0"/>
    <xf numFmtId="0" fontId="8" fillId="9" borderId="0" applyProtection="0">
      <alignment vertical="center"/>
    </xf>
    <xf numFmtId="0" fontId="8" fillId="11" borderId="0" applyNumberFormat="0" applyBorder="0" applyAlignment="0" applyProtection="0"/>
    <xf numFmtId="0" fontId="8" fillId="8" borderId="0" applyProtection="0">
      <alignment vertical="center"/>
    </xf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Protection="0">
      <alignment vertical="center"/>
    </xf>
    <xf numFmtId="0" fontId="9" fillId="4" borderId="0" applyNumberFormat="0" applyBorder="0" applyAlignment="0" applyProtection="0"/>
    <xf numFmtId="0" fontId="9" fillId="4" borderId="0" applyProtection="0">
      <alignment vertical="center"/>
    </xf>
    <xf numFmtId="0" fontId="9" fillId="10" borderId="0" applyNumberFormat="0" applyBorder="0" applyAlignment="0" applyProtection="0"/>
    <xf numFmtId="0" fontId="9" fillId="5" borderId="0" applyProtection="0">
      <alignment vertical="center"/>
    </xf>
    <xf numFmtId="0" fontId="9" fillId="13" borderId="0" applyNumberFormat="0" applyBorder="0" applyAlignment="0" applyProtection="0"/>
    <xf numFmtId="0" fontId="9" fillId="6" borderId="0" applyProtection="0">
      <alignment vertical="center"/>
    </xf>
    <xf numFmtId="0" fontId="9" fillId="14" borderId="0" applyNumberFormat="0" applyBorder="0" applyAlignment="0" applyProtection="0"/>
    <xf numFmtId="0" fontId="9" fillId="9" borderId="0" applyProtection="0">
      <alignment vertical="center"/>
    </xf>
    <xf numFmtId="0" fontId="9" fillId="15" borderId="0" applyNumberFormat="0" applyBorder="0" applyAlignment="0" applyProtection="0"/>
    <xf numFmtId="0" fontId="9" fillId="8" borderId="0" applyProtection="0">
      <alignment vertical="center"/>
    </xf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Protection="0">
      <alignment vertical="center"/>
    </xf>
    <xf numFmtId="0" fontId="13" fillId="0" borderId="3" applyNumberFormat="0" applyFill="0" applyAlignment="0" applyProtection="0"/>
    <xf numFmtId="0" fontId="14" fillId="0" borderId="2" applyProtection="0">
      <alignment vertical="center"/>
    </xf>
    <xf numFmtId="0" fontId="15" fillId="0" borderId="4" applyNumberFormat="0" applyFill="0" applyAlignment="0" applyProtection="0"/>
    <xf numFmtId="0" fontId="16" fillId="0" borderId="5" applyProtection="0">
      <alignment vertical="center"/>
    </xf>
    <xf numFmtId="0" fontId="15" fillId="0" borderId="0" applyNumberFormat="0" applyFill="0" applyBorder="0" applyAlignment="0" applyProtection="0"/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3" borderId="0" applyNumberFormat="0" applyBorder="0" applyAlignment="0" applyProtection="0"/>
    <xf numFmtId="0" fontId="19" fillId="4" borderId="0" applyProtection="0">
      <alignment vertical="center"/>
    </xf>
    <xf numFmtId="0" fontId="8" fillId="0" borderId="0">
      <alignment vertical="center"/>
      <protection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" fillId="0" borderId="0" applyProtection="0">
      <alignment vertical="center"/>
    </xf>
    <xf numFmtId="0" fontId="1" fillId="0" borderId="0" applyProtection="0">
      <alignment vertical="center"/>
    </xf>
    <xf numFmtId="0" fontId="8" fillId="0" borderId="0" applyProtection="0">
      <alignment vertical="center"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5" borderId="0" applyProtection="0">
      <alignment vertical="center"/>
    </xf>
    <xf numFmtId="0" fontId="22" fillId="0" borderId="6" applyNumberFormat="0" applyFill="0" applyAlignment="0" applyProtection="0"/>
    <xf numFmtId="0" fontId="22" fillId="0" borderId="7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2" fontId="8" fillId="0" borderId="0" applyProtection="0">
      <alignment vertical="center"/>
    </xf>
    <xf numFmtId="0" fontId="23" fillId="16" borderId="8" applyNumberFormat="0" applyAlignment="0" applyProtection="0"/>
    <xf numFmtId="0" fontId="23" fillId="17" borderId="8" applyProtection="0">
      <alignment vertical="center"/>
    </xf>
    <xf numFmtId="0" fontId="24" fillId="18" borderId="9" applyNumberFormat="0" applyAlignment="0" applyProtection="0"/>
    <xf numFmtId="0" fontId="24" fillId="18" borderId="9" applyProtection="0">
      <alignment vertical="center"/>
    </xf>
    <xf numFmtId="0" fontId="25" fillId="0" borderId="0" applyNumberFormat="0" applyFill="0" applyBorder="0" applyAlignment="0" applyProtection="0"/>
    <xf numFmtId="0" fontId="25" fillId="0" borderId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Protection="0">
      <alignment vertical="center"/>
    </xf>
    <xf numFmtId="0" fontId="27" fillId="0" borderId="10" applyNumberFormat="0" applyFill="0" applyAlignment="0" applyProtection="0"/>
    <xf numFmtId="0" fontId="27" fillId="0" borderId="10" applyProtection="0">
      <alignment vertical="center"/>
    </xf>
    <xf numFmtId="176" fontId="0" fillId="0" borderId="0" applyFont="0" applyFill="0" applyBorder="0" applyAlignment="0" applyProtection="0"/>
    <xf numFmtId="43" fontId="8" fillId="0" borderId="0" applyProtection="0">
      <alignment vertical="center"/>
    </xf>
    <xf numFmtId="43" fontId="8" fillId="0" borderId="0" applyProtection="0">
      <alignment vertical="center"/>
    </xf>
    <xf numFmtId="43" fontId="8" fillId="0" borderId="0" applyProtection="0">
      <alignment vertical="center"/>
    </xf>
    <xf numFmtId="43" fontId="8" fillId="0" borderId="0" applyProtection="0">
      <alignment vertical="center"/>
    </xf>
    <xf numFmtId="43" fontId="8" fillId="0" borderId="0" applyProtection="0">
      <alignment vertical="center"/>
    </xf>
    <xf numFmtId="43" fontId="8" fillId="0" borderId="0" applyProtection="0">
      <alignment vertical="center"/>
    </xf>
    <xf numFmtId="178" fontId="0" fillId="0" borderId="0" applyFont="0" applyFill="0" applyBorder="0" applyAlignment="0" applyProtection="0"/>
    <xf numFmtId="0" fontId="9" fillId="19" borderId="0" applyNumberFormat="0" applyBorder="0" applyAlignment="0" applyProtection="0"/>
    <xf numFmtId="0" fontId="9" fillId="14" borderId="0" applyProtection="0">
      <alignment vertical="center"/>
    </xf>
    <xf numFmtId="0" fontId="9" fillId="20" borderId="0" applyNumberFormat="0" applyBorder="0" applyAlignment="0" applyProtection="0"/>
    <xf numFmtId="0" fontId="9" fillId="20" borderId="0" applyProtection="0">
      <alignment vertical="center"/>
    </xf>
    <xf numFmtId="0" fontId="9" fillId="21" borderId="0" applyNumberFormat="0" applyBorder="0" applyAlignment="0" applyProtection="0"/>
    <xf numFmtId="0" fontId="9" fillId="21" borderId="0" applyProtection="0">
      <alignment vertical="center"/>
    </xf>
    <xf numFmtId="0" fontId="9" fillId="13" borderId="0" applyNumberFormat="0" applyBorder="0" applyAlignment="0" applyProtection="0"/>
    <xf numFmtId="0" fontId="9" fillId="22" borderId="0" applyProtection="0">
      <alignment vertical="center"/>
    </xf>
    <xf numFmtId="0" fontId="9" fillId="14" borderId="0" applyNumberFormat="0" applyBorder="0" applyAlignment="0" applyProtection="0"/>
    <xf numFmtId="0" fontId="9" fillId="14" borderId="0" applyProtection="0">
      <alignment vertical="center"/>
    </xf>
    <xf numFmtId="0" fontId="9" fillId="23" borderId="0" applyNumberFormat="0" applyBorder="0" applyAlignment="0" applyProtection="0"/>
    <xf numFmtId="0" fontId="9" fillId="23" borderId="0" applyProtection="0">
      <alignment vertical="center"/>
    </xf>
    <xf numFmtId="0" fontId="19" fillId="24" borderId="0" applyNumberFormat="0" applyBorder="0" applyAlignment="0" applyProtection="0"/>
    <xf numFmtId="0" fontId="19" fillId="24" borderId="0" applyProtection="0">
      <alignment vertical="center"/>
    </xf>
    <xf numFmtId="0" fontId="28" fillId="16" borderId="11" applyNumberFormat="0" applyAlignment="0" applyProtection="0"/>
    <xf numFmtId="0" fontId="28" fillId="17" borderId="11" applyProtection="0">
      <alignment vertical="center"/>
    </xf>
    <xf numFmtId="0" fontId="29" fillId="8" borderId="8" applyNumberFormat="0" applyAlignment="0" applyProtection="0"/>
    <xf numFmtId="0" fontId="29" fillId="8" borderId="8" applyProtection="0">
      <alignment vertical="center"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0" fillId="25" borderId="12" applyNumberFormat="0" applyFont="0" applyAlignment="0" applyProtection="0"/>
    <xf numFmtId="0" fontId="8" fillId="25" borderId="12" applyProtection="0">
      <alignment vertical="center"/>
    </xf>
  </cellStyleXfs>
  <cellXfs count="17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31" fillId="17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26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32" fillId="0" borderId="13" xfId="0" applyFont="1" applyFill="1" applyBorder="1" applyAlignment="1">
      <alignment horizontal="left" vertical="center" shrinkToFit="1"/>
    </xf>
    <xf numFmtId="180" fontId="4" fillId="0" borderId="13" xfId="0" applyNumberFormat="1" applyFont="1" applyFill="1" applyBorder="1" applyAlignment="1">
      <alignment horizontal="center" vertical="center" wrapText="1"/>
    </xf>
    <xf numFmtId="180" fontId="33" fillId="27" borderId="14" xfId="0" applyNumberFormat="1" applyFont="1" applyFill="1" applyBorder="1" applyAlignment="1">
      <alignment horizontal="right" vertical="center"/>
    </xf>
    <xf numFmtId="180" fontId="33" fillId="17" borderId="14" xfId="0" applyNumberFormat="1" applyFont="1" applyFill="1" applyBorder="1" applyAlignment="1">
      <alignment horizontal="right" vertical="center"/>
    </xf>
    <xf numFmtId="180" fontId="33" fillId="17" borderId="14" xfId="0" applyNumberFormat="1" applyFont="1" applyFill="1" applyBorder="1" applyAlignment="1">
      <alignment horizontal="right" vertical="center"/>
    </xf>
    <xf numFmtId="180" fontId="34" fillId="27" borderId="0" xfId="0" applyNumberFormat="1" applyFont="1" applyFill="1" applyAlignment="1">
      <alignment/>
    </xf>
    <xf numFmtId="0" fontId="35" fillId="17" borderId="0" xfId="0" applyFont="1" applyFill="1" applyBorder="1" applyAlignment="1">
      <alignment horizontal="center" vertical="center"/>
    </xf>
    <xf numFmtId="180" fontId="33" fillId="26" borderId="14" xfId="0" applyNumberFormat="1" applyFont="1" applyFill="1" applyBorder="1" applyAlignment="1">
      <alignment horizontal="right" vertical="center"/>
    </xf>
    <xf numFmtId="180" fontId="34" fillId="0" borderId="0" xfId="0" applyNumberFormat="1" applyFont="1" applyAlignment="1">
      <alignment/>
    </xf>
    <xf numFmtId="0" fontId="1" fillId="0" borderId="0" xfId="102" applyFont="1" applyFill="1" applyBorder="1" applyAlignment="1">
      <alignment horizontal="left" vertical="center" wrapText="1"/>
      <protection/>
    </xf>
    <xf numFmtId="0" fontId="1" fillId="0" borderId="0" xfId="102" applyFont="1" applyFill="1" applyBorder="1" applyAlignment="1">
      <alignment vertical="center" wrapText="1"/>
      <protection/>
    </xf>
    <xf numFmtId="0" fontId="36" fillId="0" borderId="0" xfId="102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1" fillId="0" borderId="15" xfId="102" applyFont="1" applyFill="1" applyBorder="1" applyAlignment="1">
      <alignment horizontal="left" vertical="center" wrapText="1"/>
      <protection/>
    </xf>
    <xf numFmtId="0" fontId="1" fillId="0" borderId="15" xfId="102" applyFont="1" applyFill="1" applyBorder="1" applyAlignment="1">
      <alignment vertical="center" wrapText="1"/>
      <protection/>
    </xf>
    <xf numFmtId="0" fontId="37" fillId="0" borderId="13" xfId="102" applyFont="1" applyFill="1" applyBorder="1" applyAlignment="1">
      <alignment horizontal="center" vertical="center" wrapText="1"/>
      <protection/>
    </xf>
    <xf numFmtId="0" fontId="37" fillId="0" borderId="0" xfId="102" applyFont="1" applyFill="1" applyBorder="1" applyAlignment="1">
      <alignment horizontal="center" vertical="center" wrapText="1"/>
      <protection/>
    </xf>
    <xf numFmtId="0" fontId="38" fillId="17" borderId="13" xfId="103" applyNumberFormat="1" applyFont="1" applyFill="1" applyBorder="1" applyAlignment="1" applyProtection="1">
      <alignment horizontal="center" vertical="center" wrapText="1"/>
      <protection/>
    </xf>
    <xf numFmtId="0" fontId="38" fillId="17" borderId="13" xfId="103" applyNumberFormat="1" applyFont="1" applyFill="1" applyBorder="1" applyAlignment="1" applyProtection="1">
      <alignment horizontal="left" vertical="center" wrapText="1"/>
      <protection/>
    </xf>
    <xf numFmtId="0" fontId="38" fillId="17" borderId="13" xfId="102" applyFont="1" applyFill="1" applyBorder="1" applyAlignment="1">
      <alignment horizontal="left" vertical="center" wrapText="1"/>
      <protection/>
    </xf>
    <xf numFmtId="0" fontId="38" fillId="17" borderId="13" xfId="102" applyFont="1" applyFill="1" applyBorder="1" applyAlignment="1">
      <alignment horizontal="center" vertical="center" wrapText="1"/>
      <protection/>
    </xf>
    <xf numFmtId="43" fontId="34" fillId="17" borderId="13" xfId="103" applyNumberFormat="1" applyFont="1" applyFill="1" applyBorder="1" applyAlignment="1" applyProtection="1">
      <alignment horizontal="center" vertical="center" wrapText="1"/>
      <protection/>
    </xf>
    <xf numFmtId="0" fontId="39" fillId="17" borderId="0" xfId="102" applyFont="1" applyFill="1" applyBorder="1" applyAlignment="1">
      <alignment vertical="center" wrapText="1"/>
      <protection/>
    </xf>
    <xf numFmtId="0" fontId="32" fillId="17" borderId="13" xfId="102" applyFont="1" applyFill="1" applyBorder="1" applyAlignment="1">
      <alignment horizontal="left" vertical="center" wrapText="1"/>
      <protection/>
    </xf>
    <xf numFmtId="0" fontId="1" fillId="17" borderId="0" xfId="102" applyFont="1" applyFill="1" applyBorder="1" applyAlignment="1">
      <alignment vertical="center" wrapText="1"/>
      <protection/>
    </xf>
    <xf numFmtId="0" fontId="0" fillId="17" borderId="0" xfId="0" applyFill="1" applyAlignment="1">
      <alignment vertical="center"/>
    </xf>
    <xf numFmtId="0" fontId="8" fillId="27" borderId="13" xfId="102" applyFont="1" applyFill="1" applyBorder="1" applyAlignment="1">
      <alignment horizontal="center" vertical="center" wrapText="1"/>
      <protection/>
    </xf>
    <xf numFmtId="0" fontId="8" fillId="27" borderId="13" xfId="102" applyFont="1" applyFill="1" applyBorder="1" applyAlignment="1">
      <alignment horizontal="left" vertical="center" wrapText="1"/>
      <protection/>
    </xf>
    <xf numFmtId="43" fontId="40" fillId="27" borderId="13" xfId="103" applyNumberFormat="1" applyFont="1" applyFill="1" applyBorder="1" applyAlignment="1" applyProtection="1">
      <alignment horizontal="center" vertical="center" wrapText="1"/>
      <protection/>
    </xf>
    <xf numFmtId="0" fontId="36" fillId="0" borderId="0" xfId="102" applyFont="1" applyFill="1" applyBorder="1" applyAlignment="1">
      <alignment vertical="center" wrapText="1"/>
      <protection/>
    </xf>
    <xf numFmtId="0" fontId="36" fillId="0" borderId="0" xfId="0" applyFont="1" applyAlignment="1">
      <alignment vertical="center"/>
    </xf>
    <xf numFmtId="0" fontId="38" fillId="17" borderId="13" xfId="84" applyFont="1" applyFill="1" applyBorder="1" applyAlignment="1">
      <alignment horizontal="left" vertical="center" wrapText="1"/>
    </xf>
    <xf numFmtId="180" fontId="38" fillId="17" borderId="13" xfId="122" applyNumberFormat="1" applyFont="1" applyFill="1" applyBorder="1" applyAlignment="1">
      <alignment horizontal="left" vertical="center" wrapText="1"/>
    </xf>
    <xf numFmtId="0" fontId="41" fillId="8" borderId="13" xfId="102" applyFont="1" applyFill="1" applyBorder="1" applyAlignment="1">
      <alignment horizontal="center" vertical="center" wrapText="1"/>
      <protection/>
    </xf>
    <xf numFmtId="0" fontId="41" fillId="8" borderId="13" xfId="102" applyFont="1" applyFill="1" applyBorder="1" applyAlignment="1">
      <alignment horizontal="left" vertical="center" wrapText="1"/>
      <protection/>
    </xf>
    <xf numFmtId="43" fontId="42" fillId="8" borderId="13" xfId="103" applyNumberFormat="1" applyFont="1" applyFill="1" applyBorder="1" applyAlignment="1" applyProtection="1">
      <alignment horizontal="center" vertical="center" wrapText="1"/>
      <protection/>
    </xf>
    <xf numFmtId="0" fontId="41" fillId="0" borderId="0" xfId="102" applyFont="1" applyFill="1" applyBorder="1" applyAlignment="1">
      <alignment vertical="center" wrapText="1"/>
      <protection/>
    </xf>
    <xf numFmtId="0" fontId="41" fillId="0" borderId="0" xfId="0" applyFont="1" applyAlignment="1">
      <alignment vertical="center"/>
    </xf>
    <xf numFmtId="0" fontId="1" fillId="0" borderId="0" xfId="102" applyFont="1" applyFill="1" applyBorder="1" applyAlignment="1">
      <alignment horizontal="center" vertical="center" wrapText="1"/>
      <protection/>
    </xf>
    <xf numFmtId="0" fontId="4" fillId="27" borderId="13" xfId="0" applyFont="1" applyFill="1" applyBorder="1" applyAlignment="1">
      <alignment horizontal="center" vertical="center" shrinkToFit="1"/>
    </xf>
    <xf numFmtId="180" fontId="43" fillId="27" borderId="14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44" fillId="17" borderId="0" xfId="0" applyFont="1" applyFill="1" applyBorder="1" applyAlignment="1">
      <alignment horizontal="center" vertical="center"/>
    </xf>
    <xf numFmtId="180" fontId="44" fillId="17" borderId="0" xfId="122" applyNumberFormat="1" applyFont="1" applyFill="1" applyBorder="1" applyAlignment="1">
      <alignment horizontal="center" vertical="center"/>
    </xf>
    <xf numFmtId="180" fontId="44" fillId="17" borderId="0" xfId="122" applyNumberFormat="1" applyFont="1" applyFill="1" applyBorder="1" applyAlignment="1">
      <alignment horizontal="center" vertical="center"/>
    </xf>
    <xf numFmtId="0" fontId="38" fillId="17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 shrinkToFit="1"/>
    </xf>
    <xf numFmtId="180" fontId="3" fillId="17" borderId="13" xfId="122" applyNumberFormat="1" applyFont="1" applyFill="1" applyBorder="1" applyAlignment="1">
      <alignment horizontal="center" vertical="center" wrapText="1"/>
    </xf>
    <xf numFmtId="180" fontId="3" fillId="0" borderId="13" xfId="122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180" fontId="33" fillId="17" borderId="14" xfId="122" applyNumberFormat="1" applyFont="1" applyFill="1" applyBorder="1" applyAlignment="1">
      <alignment horizontal="right" vertical="center"/>
    </xf>
    <xf numFmtId="0" fontId="38" fillId="0" borderId="16" xfId="0" applyFont="1" applyFill="1" applyBorder="1" applyAlignment="1">
      <alignment horizontal="left" vertical="center" shrinkToFit="1"/>
    </xf>
    <xf numFmtId="180" fontId="33" fillId="0" borderId="14" xfId="122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3" xfId="0" applyNumberFormat="1" applyFont="1" applyFill="1" applyBorder="1" applyAlignment="1">
      <alignment horizontal="left" vertical="center"/>
    </xf>
    <xf numFmtId="0" fontId="38" fillId="0" borderId="16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left" vertical="center" shrinkToFit="1"/>
    </xf>
    <xf numFmtId="4" fontId="2" fillId="0" borderId="13" xfId="0" applyNumberFormat="1" applyFont="1" applyFill="1" applyBorder="1" applyAlignment="1">
      <alignment horizontal="left" vertical="center" wrapText="1"/>
    </xf>
    <xf numFmtId="180" fontId="34" fillId="17" borderId="0" xfId="122" applyNumberFormat="1" applyFont="1" applyFill="1" applyAlignment="1">
      <alignment/>
    </xf>
    <xf numFmtId="180" fontId="34" fillId="0" borderId="0" xfId="122" applyNumberFormat="1" applyFont="1" applyAlignment="1">
      <alignment/>
    </xf>
    <xf numFmtId="180" fontId="44" fillId="27" borderId="0" xfId="0" applyNumberFormat="1" applyFont="1" applyFill="1" applyBorder="1" applyAlignment="1">
      <alignment horizontal="center" vertical="center"/>
    </xf>
    <xf numFmtId="180" fontId="44" fillId="17" borderId="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0" fontId="3" fillId="27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3" fillId="0" borderId="17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/>
    </xf>
    <xf numFmtId="180" fontId="33" fillId="27" borderId="14" xfId="0" applyNumberFormat="1" applyFont="1" applyFill="1" applyBorder="1" applyAlignment="1">
      <alignment horizontal="right" vertical="center" shrinkToFit="1"/>
    </xf>
    <xf numFmtId="180" fontId="33" fillId="26" borderId="14" xfId="0" applyNumberFormat="1" applyFont="1" applyFill="1" applyBorder="1" applyAlignment="1">
      <alignment horizontal="right" vertical="center" shrinkToFit="1"/>
    </xf>
    <xf numFmtId="180" fontId="33" fillId="26" borderId="19" xfId="0" applyNumberFormat="1" applyFont="1" applyFill="1" applyBorder="1" applyAlignment="1">
      <alignment horizontal="right" vertical="center" shrinkToFit="1"/>
    </xf>
    <xf numFmtId="180" fontId="33" fillId="26" borderId="13" xfId="0" applyNumberFormat="1" applyFont="1" applyFill="1" applyBorder="1" applyAlignment="1">
      <alignment horizontal="right" vertical="center" shrinkToFit="1"/>
    </xf>
    <xf numFmtId="180" fontId="33" fillId="26" borderId="18" xfId="0" applyNumberFormat="1" applyFont="1" applyFill="1" applyBorder="1" applyAlignment="1">
      <alignment horizontal="right" vertical="center" shrinkToFit="1"/>
    </xf>
    <xf numFmtId="0" fontId="3" fillId="26" borderId="13" xfId="0" applyFont="1" applyFill="1" applyBorder="1" applyAlignment="1">
      <alignment horizontal="left" vertical="center"/>
    </xf>
    <xf numFmtId="180" fontId="46" fillId="26" borderId="13" xfId="0" applyNumberFormat="1" applyFont="1" applyFill="1" applyBorder="1" applyAlignment="1">
      <alignment horizontal="right" vertical="center" shrinkToFit="1"/>
    </xf>
    <xf numFmtId="0" fontId="38" fillId="0" borderId="13" xfId="0" applyFont="1" applyFill="1" applyBorder="1" applyAlignment="1">
      <alignment horizontal="left" vertical="center"/>
    </xf>
    <xf numFmtId="180" fontId="33" fillId="17" borderId="14" xfId="0" applyNumberFormat="1" applyFont="1" applyFill="1" applyBorder="1" applyAlignment="1">
      <alignment horizontal="right" vertical="center" shrinkToFit="1"/>
    </xf>
    <xf numFmtId="180" fontId="33" fillId="17" borderId="19" xfId="0" applyNumberFormat="1" applyFont="1" applyFill="1" applyBorder="1" applyAlignment="1">
      <alignment horizontal="right" vertical="center" shrinkToFit="1"/>
    </xf>
    <xf numFmtId="180" fontId="33" fillId="17" borderId="13" xfId="0" applyNumberFormat="1" applyFont="1" applyFill="1" applyBorder="1" applyAlignment="1">
      <alignment horizontal="right" vertical="center" shrinkToFit="1"/>
    </xf>
    <xf numFmtId="10" fontId="33" fillId="17" borderId="18" xfId="0" applyNumberFormat="1" applyFont="1" applyFill="1" applyBorder="1" applyAlignment="1">
      <alignment horizontal="right" vertical="center" shrinkToFit="1"/>
    </xf>
    <xf numFmtId="4" fontId="46" fillId="17" borderId="13" xfId="0" applyNumberFormat="1" applyFont="1" applyFill="1" applyBorder="1" applyAlignment="1">
      <alignment horizontal="left" vertical="center"/>
    </xf>
    <xf numFmtId="4" fontId="46" fillId="17" borderId="13" xfId="0" applyNumberFormat="1" applyFont="1" applyFill="1" applyBorder="1" applyAlignment="1">
      <alignment horizontal="right" vertical="center"/>
    </xf>
    <xf numFmtId="4" fontId="46" fillId="17" borderId="13" xfId="0" applyNumberFormat="1" applyFont="1" applyFill="1" applyBorder="1" applyAlignment="1">
      <alignment horizontal="right" vertical="center"/>
    </xf>
    <xf numFmtId="3" fontId="46" fillId="17" borderId="13" xfId="0" applyNumberFormat="1" applyFont="1" applyFill="1" applyBorder="1" applyAlignment="1">
      <alignment horizontal="left" vertical="center"/>
    </xf>
    <xf numFmtId="3" fontId="46" fillId="17" borderId="13" xfId="0" applyNumberFormat="1" applyFont="1" applyFill="1" applyBorder="1" applyAlignment="1">
      <alignment horizontal="left" vertical="center" wrapText="1"/>
    </xf>
    <xf numFmtId="3" fontId="46" fillId="17" borderId="13" xfId="0" applyNumberFormat="1" applyFont="1" applyFill="1" applyBorder="1" applyAlignment="1">
      <alignment horizontal="right" vertical="center" wrapText="1"/>
    </xf>
    <xf numFmtId="4" fontId="46" fillId="26" borderId="13" xfId="0" applyNumberFormat="1" applyFont="1" applyFill="1" applyBorder="1" applyAlignment="1">
      <alignment horizontal="right" vertical="center"/>
    </xf>
    <xf numFmtId="0" fontId="38" fillId="25" borderId="13" xfId="0" applyFont="1" applyFill="1" applyBorder="1" applyAlignment="1">
      <alignment horizontal="left" vertical="center"/>
    </xf>
    <xf numFmtId="180" fontId="33" fillId="25" borderId="14" xfId="0" applyNumberFormat="1" applyFont="1" applyFill="1" applyBorder="1" applyAlignment="1">
      <alignment horizontal="right" vertical="center" shrinkToFit="1"/>
    </xf>
    <xf numFmtId="180" fontId="33" fillId="25" borderId="19" xfId="0" applyNumberFormat="1" applyFont="1" applyFill="1" applyBorder="1" applyAlignment="1">
      <alignment horizontal="right" vertical="center" shrinkToFit="1"/>
    </xf>
    <xf numFmtId="180" fontId="33" fillId="25" borderId="13" xfId="0" applyNumberFormat="1" applyFont="1" applyFill="1" applyBorder="1" applyAlignment="1">
      <alignment horizontal="right" vertical="center" shrinkToFit="1"/>
    </xf>
    <xf numFmtId="180" fontId="33" fillId="25" borderId="18" xfId="0" applyNumberFormat="1" applyFont="1" applyFill="1" applyBorder="1" applyAlignment="1">
      <alignment horizontal="right" vertical="center" shrinkToFit="1"/>
    </xf>
    <xf numFmtId="4" fontId="46" fillId="25" borderId="13" xfId="0" applyNumberFormat="1" applyFont="1" applyFill="1" applyBorder="1" applyAlignment="1">
      <alignment horizontal="right" vertical="center"/>
    </xf>
    <xf numFmtId="180" fontId="33" fillId="17" borderId="18" xfId="0" applyNumberFormat="1" applyFont="1" applyFill="1" applyBorder="1" applyAlignment="1">
      <alignment horizontal="right" vertical="center" shrinkToFit="1"/>
    </xf>
    <xf numFmtId="4" fontId="46" fillId="17" borderId="13" xfId="0" applyNumberFormat="1" applyFont="1" applyFill="1" applyBorder="1" applyAlignment="1">
      <alignment horizontal="center" vertical="center" wrapText="1"/>
    </xf>
    <xf numFmtId="180" fontId="43" fillId="26" borderId="14" xfId="0" applyNumberFormat="1" applyFont="1" applyFill="1" applyBorder="1" applyAlignment="1">
      <alignment horizontal="left" vertical="center" shrinkToFit="1"/>
    </xf>
    <xf numFmtId="180" fontId="33" fillId="26" borderId="13" xfId="0" applyNumberFormat="1" applyFont="1" applyFill="1" applyBorder="1" applyAlignment="1">
      <alignment horizontal="left" vertical="center" shrinkToFit="1"/>
    </xf>
    <xf numFmtId="180" fontId="33" fillId="26" borderId="13" xfId="0" applyNumberFormat="1" applyFont="1" applyFill="1" applyBorder="1" applyAlignment="1">
      <alignment horizontal="left" vertical="center" wrapText="1" shrinkToFit="1"/>
    </xf>
    <xf numFmtId="4" fontId="46" fillId="26" borderId="13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2" fillId="17" borderId="0" xfId="0" applyFont="1" applyFill="1" applyBorder="1" applyAlignment="1">
      <alignment horizontal="left" vertical="center"/>
    </xf>
    <xf numFmtId="180" fontId="2" fillId="27" borderId="0" xfId="0" applyNumberFormat="1" applyFont="1" applyFill="1" applyBorder="1" applyAlignment="1">
      <alignment horizontal="left" vertical="center"/>
    </xf>
    <xf numFmtId="180" fontId="2" fillId="17" borderId="0" xfId="0" applyNumberFormat="1" applyFont="1" applyFill="1" applyBorder="1" applyAlignment="1">
      <alignment horizontal="left" vertical="center"/>
    </xf>
    <xf numFmtId="180" fontId="47" fillId="27" borderId="18" xfId="0" applyNumberFormat="1" applyFont="1" applyFill="1" applyBorder="1" applyAlignment="1">
      <alignment horizontal="center" vertical="center" wrapText="1"/>
    </xf>
    <xf numFmtId="180" fontId="47" fillId="0" borderId="13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shrinkToFit="1"/>
    </xf>
    <xf numFmtId="4" fontId="38" fillId="5" borderId="14" xfId="0" applyNumberFormat="1" applyFont="1" applyFill="1" applyBorder="1" applyAlignment="1">
      <alignment horizontal="left" vertical="center"/>
    </xf>
    <xf numFmtId="0" fontId="3" fillId="7" borderId="13" xfId="0" applyFont="1" applyFill="1" applyBorder="1" applyAlignment="1">
      <alignment horizontal="left" vertical="center" shrinkToFit="1"/>
    </xf>
    <xf numFmtId="180" fontId="33" fillId="7" borderId="14" xfId="0" applyNumberFormat="1" applyFont="1" applyFill="1" applyBorder="1" applyAlignment="1">
      <alignment horizontal="right" vertical="center"/>
    </xf>
    <xf numFmtId="4" fontId="38" fillId="7" borderId="14" xfId="0" applyNumberFormat="1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left" vertical="center" shrinkToFit="1"/>
    </xf>
    <xf numFmtId="4" fontId="2" fillId="17" borderId="14" xfId="0" applyNumberFormat="1" applyFont="1" applyFill="1" applyBorder="1" applyAlignment="1">
      <alignment horizontal="left" vertical="center"/>
    </xf>
    <xf numFmtId="180" fontId="33" fillId="17" borderId="20" xfId="0" applyNumberFormat="1" applyFont="1" applyFill="1" applyBorder="1" applyAlignment="1">
      <alignment horizontal="right" vertical="center"/>
    </xf>
    <xf numFmtId="180" fontId="33" fillId="0" borderId="13" xfId="0" applyNumberFormat="1" applyFont="1" applyBorder="1" applyAlignment="1">
      <alignment/>
    </xf>
    <xf numFmtId="180" fontId="33" fillId="17" borderId="19" xfId="0" applyNumberFormat="1" applyFont="1" applyFill="1" applyBorder="1" applyAlignment="1">
      <alignment horizontal="right" vertical="center"/>
    </xf>
    <xf numFmtId="180" fontId="33" fillId="17" borderId="13" xfId="0" applyNumberFormat="1" applyFont="1" applyFill="1" applyBorder="1" applyAlignment="1">
      <alignment horizontal="right" vertical="center"/>
    </xf>
    <xf numFmtId="4" fontId="2" fillId="7" borderId="14" xfId="0" applyNumberFormat="1" applyFont="1" applyFill="1" applyBorder="1" applyAlignment="1">
      <alignment horizontal="left" vertical="center"/>
    </xf>
    <xf numFmtId="4" fontId="2" fillId="7" borderId="14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4" fontId="2" fillId="17" borderId="14" xfId="0" applyNumberFormat="1" applyFont="1" applyFill="1" applyBorder="1" applyAlignment="1">
      <alignment horizontal="left" vertical="center" wrapText="1"/>
    </xf>
    <xf numFmtId="0" fontId="35" fillId="27" borderId="0" xfId="0" applyFont="1" applyFill="1" applyBorder="1" applyAlignment="1">
      <alignment horizontal="center" vertical="center"/>
    </xf>
    <xf numFmtId="180" fontId="3" fillId="27" borderId="18" xfId="0" applyNumberFormat="1" applyFont="1" applyFill="1" applyBorder="1" applyAlignment="1">
      <alignment horizontal="center" vertical="center" wrapText="1" shrinkToFit="1"/>
    </xf>
    <xf numFmtId="0" fontId="32" fillId="17" borderId="13" xfId="0" applyFont="1" applyFill="1" applyBorder="1" applyAlignment="1">
      <alignment horizontal="left" vertical="center" shrinkToFit="1"/>
    </xf>
    <xf numFmtId="0" fontId="0" fillId="17" borderId="0" xfId="0" applyFill="1" applyAlignment="1">
      <alignment/>
    </xf>
    <xf numFmtId="0" fontId="3" fillId="7" borderId="16" xfId="0" applyFont="1" applyFill="1" applyBorder="1" applyAlignment="1">
      <alignment horizontal="left" vertical="center" shrinkToFit="1"/>
    </xf>
    <xf numFmtId="180" fontId="33" fillId="7" borderId="14" xfId="122" applyNumberFormat="1" applyFont="1" applyFill="1" applyBorder="1" applyAlignment="1">
      <alignment horizontal="right" vertical="center"/>
    </xf>
    <xf numFmtId="180" fontId="33" fillId="7" borderId="19" xfId="122" applyNumberFormat="1" applyFont="1" applyFill="1" applyBorder="1" applyAlignment="1">
      <alignment horizontal="right" vertical="center"/>
    </xf>
    <xf numFmtId="4" fontId="2" fillId="7" borderId="13" xfId="0" applyNumberFormat="1" applyFont="1" applyFill="1" applyBorder="1" applyAlignment="1">
      <alignment horizontal="right" vertical="center"/>
    </xf>
    <xf numFmtId="0" fontId="34" fillId="7" borderId="0" xfId="0" applyFont="1" applyFill="1" applyAlignment="1">
      <alignment/>
    </xf>
    <xf numFmtId="4" fontId="2" fillId="7" borderId="13" xfId="0" applyNumberFormat="1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left" vertical="center" wrapText="1"/>
    </xf>
    <xf numFmtId="0" fontId="3" fillId="7" borderId="16" xfId="0" applyFont="1" applyFill="1" applyBorder="1" applyAlignment="1">
      <alignment horizontal="left" vertical="center" wrapText="1"/>
    </xf>
    <xf numFmtId="4" fontId="2" fillId="7" borderId="13" xfId="0" applyNumberFormat="1" applyFont="1" applyFill="1" applyBorder="1" applyAlignment="1">
      <alignment horizontal="left" vertical="center" wrapText="1"/>
    </xf>
    <xf numFmtId="180" fontId="44" fillId="27" borderId="0" xfId="122" applyNumberFormat="1" applyFont="1" applyFill="1" applyBorder="1" applyAlignment="1">
      <alignment horizontal="center" vertical="center"/>
    </xf>
    <xf numFmtId="180" fontId="3" fillId="27" borderId="17" xfId="122" applyNumberFormat="1" applyFont="1" applyFill="1" applyBorder="1" applyAlignment="1">
      <alignment horizontal="center" vertical="center" wrapText="1"/>
    </xf>
    <xf numFmtId="180" fontId="33" fillId="27" borderId="19" xfId="122" applyNumberFormat="1" applyFont="1" applyFill="1" applyBorder="1" applyAlignment="1">
      <alignment horizontal="right" vertical="center"/>
    </xf>
    <xf numFmtId="180" fontId="34" fillId="27" borderId="0" xfId="122" applyNumberFormat="1" applyFont="1" applyFill="1" applyAlignment="1">
      <alignment/>
    </xf>
    <xf numFmtId="0" fontId="3" fillId="11" borderId="13" xfId="0" applyFont="1" applyFill="1" applyBorder="1" applyAlignment="1">
      <alignment horizontal="center" vertical="center" shrinkToFit="1"/>
    </xf>
    <xf numFmtId="180" fontId="33" fillId="11" borderId="14" xfId="122" applyNumberFormat="1" applyFont="1" applyFill="1" applyBorder="1" applyAlignment="1">
      <alignment horizontal="right" vertical="center"/>
    </xf>
    <xf numFmtId="4" fontId="38" fillId="11" borderId="13" xfId="0" applyNumberFormat="1" applyFont="1" applyFill="1" applyBorder="1" applyAlignment="1">
      <alignment horizontal="right" vertical="center"/>
    </xf>
    <xf numFmtId="0" fontId="34" fillId="11" borderId="0" xfId="0" applyFont="1" applyFill="1" applyAlignment="1">
      <alignment/>
    </xf>
    <xf numFmtId="180" fontId="49" fillId="26" borderId="14" xfId="0" applyNumberFormat="1" applyFont="1" applyFill="1" applyBorder="1" applyAlignment="1">
      <alignment horizontal="right" vertical="center"/>
    </xf>
    <xf numFmtId="180" fontId="49" fillId="17" borderId="14" xfId="0" applyNumberFormat="1" applyFont="1" applyFill="1" applyBorder="1" applyAlignment="1">
      <alignment horizontal="right" vertical="center"/>
    </xf>
    <xf numFmtId="0" fontId="50" fillId="17" borderId="0" xfId="0" applyFont="1" applyFill="1" applyBorder="1" applyAlignment="1">
      <alignment horizontal="right" vertical="center"/>
    </xf>
    <xf numFmtId="0" fontId="51" fillId="0" borderId="13" xfId="0" applyFont="1" applyFill="1" applyBorder="1" applyAlignment="1">
      <alignment horizontal="center" vertical="center" wrapText="1"/>
    </xf>
    <xf numFmtId="0" fontId="52" fillId="27" borderId="21" xfId="0" applyFont="1" applyFill="1" applyBorder="1" applyAlignment="1">
      <alignment horizontal="left" vertical="center" wrapText="1"/>
    </xf>
    <xf numFmtId="0" fontId="52" fillId="26" borderId="13" xfId="0" applyFont="1" applyFill="1" applyBorder="1" applyAlignment="1">
      <alignment horizontal="left" vertical="center" wrapText="1"/>
    </xf>
    <xf numFmtId="0" fontId="53" fillId="17" borderId="13" xfId="0" applyFont="1" applyFill="1" applyBorder="1" applyAlignment="1">
      <alignment horizontal="left" vertical="center" wrapText="1"/>
    </xf>
    <xf numFmtId="0" fontId="54" fillId="26" borderId="13" xfId="0" applyFont="1" applyFill="1" applyBorder="1" applyAlignment="1">
      <alignment horizontal="left" vertical="center" wrapText="1"/>
    </xf>
    <xf numFmtId="0" fontId="54" fillId="17" borderId="13" xfId="0" applyFont="1" applyFill="1" applyBorder="1" applyAlignment="1">
      <alignment horizontal="left" vertical="center" wrapText="1"/>
    </xf>
    <xf numFmtId="0" fontId="53" fillId="26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35" fillId="17" borderId="0" xfId="0" applyFont="1" applyFill="1" applyBorder="1" applyAlignment="1">
      <alignment horizontal="center" vertical="center"/>
    </xf>
    <xf numFmtId="0" fontId="31" fillId="17" borderId="0" xfId="0" applyFont="1" applyFill="1" applyBorder="1" applyAlignment="1">
      <alignment horizontal="center" vertical="center"/>
    </xf>
    <xf numFmtId="0" fontId="1" fillId="0" borderId="15" xfId="102" applyFont="1" applyFill="1" applyBorder="1" applyAlignment="1">
      <alignment horizontal="left" vertical="center" wrapText="1"/>
      <protection/>
    </xf>
    <xf numFmtId="0" fontId="36" fillId="27" borderId="17" xfId="102" applyFont="1" applyFill="1" applyBorder="1" applyAlignment="1">
      <alignment horizontal="center" vertical="center" wrapText="1"/>
      <protection/>
    </xf>
    <xf numFmtId="0" fontId="36" fillId="27" borderId="22" xfId="102" applyFont="1" applyFill="1" applyBorder="1" applyAlignment="1">
      <alignment horizontal="center" vertical="center" wrapText="1"/>
      <protection/>
    </xf>
    <xf numFmtId="0" fontId="36" fillId="27" borderId="18" xfId="102" applyFont="1" applyFill="1" applyBorder="1" applyAlignment="1">
      <alignment horizontal="center" vertical="center" wrapText="1"/>
      <protection/>
    </xf>
    <xf numFmtId="0" fontId="41" fillId="8" borderId="17" xfId="102" applyFont="1" applyFill="1" applyBorder="1" applyAlignment="1">
      <alignment horizontal="center" vertical="center" wrapText="1"/>
      <protection/>
    </xf>
    <xf numFmtId="0" fontId="41" fillId="8" borderId="22" xfId="102" applyFont="1" applyFill="1" applyBorder="1" applyAlignment="1">
      <alignment horizontal="center" vertical="center" wrapText="1"/>
      <protection/>
    </xf>
    <xf numFmtId="0" fontId="41" fillId="8" borderId="18" xfId="102" applyFont="1" applyFill="1" applyBorder="1" applyAlignment="1">
      <alignment horizontal="center" vertical="center" wrapText="1"/>
      <protection/>
    </xf>
    <xf numFmtId="0" fontId="48" fillId="0" borderId="0" xfId="102" applyFont="1" applyFill="1" applyBorder="1" applyAlignment="1">
      <alignment horizontal="center" vertical="center" wrapText="1"/>
      <protection/>
    </xf>
    <xf numFmtId="0" fontId="1" fillId="0" borderId="0" xfId="102" applyFont="1" applyFill="1" applyBorder="1" applyAlignment="1">
      <alignment vertical="center" wrapText="1"/>
      <protection/>
    </xf>
  </cellXfs>
  <cellStyles count="144">
    <cellStyle name="Normal" xfId="0"/>
    <cellStyle name="_ET_STYLE_NoName_00_" xfId="15"/>
    <cellStyle name="20% - 强调文字颜色 1" xfId="16"/>
    <cellStyle name="20% - 强调文字颜色 1 2" xfId="17"/>
    <cellStyle name="20% - 强调文字颜色 2" xfId="18"/>
    <cellStyle name="20% - 强调文字颜色 2 2" xfId="19"/>
    <cellStyle name="20% - 强调文字颜色 3" xfId="20"/>
    <cellStyle name="20% - 强调文字颜色 3 2" xfId="21"/>
    <cellStyle name="20% - 强调文字颜色 4" xfId="22"/>
    <cellStyle name="20% - 强调文字颜色 4 2" xfId="23"/>
    <cellStyle name="20% - 强调文字颜色 5" xfId="24"/>
    <cellStyle name="20% - 强调文字颜色 5 2" xfId="25"/>
    <cellStyle name="20% - 强调文字颜色 6" xfId="26"/>
    <cellStyle name="20% - 强调文字颜色 6 2" xfId="27"/>
    <cellStyle name="20% - 着色 1" xfId="28"/>
    <cellStyle name="20% - 着色 2" xfId="29"/>
    <cellStyle name="20% - 着色 3" xfId="30"/>
    <cellStyle name="20% - 着色 4" xfId="31"/>
    <cellStyle name="20% - 着色 5" xfId="32"/>
    <cellStyle name="20% - 着色 6" xfId="33"/>
    <cellStyle name="40% - 强调文字颜色 1" xfId="34"/>
    <cellStyle name="40% - 强调文字颜色 1 2" xfId="35"/>
    <cellStyle name="40% - 强调文字颜色 2" xfId="36"/>
    <cellStyle name="40% - 强调文字颜色 2 2" xfId="37"/>
    <cellStyle name="40% - 强调文字颜色 3" xfId="38"/>
    <cellStyle name="40% - 强调文字颜色 3 2" xfId="39"/>
    <cellStyle name="40% - 强调文字颜色 4" xfId="40"/>
    <cellStyle name="40% - 强调文字颜色 4 2" xfId="41"/>
    <cellStyle name="40% - 强调文字颜色 5" xfId="42"/>
    <cellStyle name="40% - 强调文字颜色 5 2" xfId="43"/>
    <cellStyle name="40% - 强调文字颜色 6" xfId="44"/>
    <cellStyle name="40% - 强调文字颜色 6 2" xfId="45"/>
    <cellStyle name="40% - 着色 1" xfId="46"/>
    <cellStyle name="40% - 着色 2" xfId="47"/>
    <cellStyle name="40% - 着色 3" xfId="48"/>
    <cellStyle name="40% - 着色 4" xfId="49"/>
    <cellStyle name="40% - 着色 5" xfId="50"/>
    <cellStyle name="40% - 着色 6" xfId="51"/>
    <cellStyle name="60% - 强调文字颜色 1" xfId="52"/>
    <cellStyle name="60% - 强调文字颜色 1 2" xfId="53"/>
    <cellStyle name="60% - 强调文字颜色 2" xfId="54"/>
    <cellStyle name="60% - 强调文字颜色 2 2" xfId="55"/>
    <cellStyle name="60% - 强调文字颜色 3" xfId="56"/>
    <cellStyle name="60% - 强调文字颜色 3 2" xfId="57"/>
    <cellStyle name="60% - 强调文字颜色 4" xfId="58"/>
    <cellStyle name="60% - 强调文字颜色 4 2" xfId="59"/>
    <cellStyle name="60% - 强调文字颜色 5" xfId="60"/>
    <cellStyle name="60% - 强调文字颜色 5 2" xfId="61"/>
    <cellStyle name="60% - 强调文字颜色 6" xfId="62"/>
    <cellStyle name="60% - 强调文字颜色 6 2" xfId="63"/>
    <cellStyle name="60% - 着色 1" xfId="64"/>
    <cellStyle name="60% - 着色 2" xfId="65"/>
    <cellStyle name="60% - 着色 3" xfId="66"/>
    <cellStyle name="60% - 着色 4" xfId="67"/>
    <cellStyle name="60% - 着色 5" xfId="68"/>
    <cellStyle name="60% - 着色 6" xfId="69"/>
    <cellStyle name="Percent" xfId="70"/>
    <cellStyle name="标题" xfId="71"/>
    <cellStyle name="标题 1" xfId="72"/>
    <cellStyle name="标题 1 2" xfId="73"/>
    <cellStyle name="标题 2" xfId="74"/>
    <cellStyle name="标题 2 2" xfId="75"/>
    <cellStyle name="标题 3" xfId="76"/>
    <cellStyle name="标题 3 2" xfId="77"/>
    <cellStyle name="标题 4" xfId="78"/>
    <cellStyle name="标题 4 2" xfId="79"/>
    <cellStyle name="标题 5" xfId="80"/>
    <cellStyle name="差" xfId="81"/>
    <cellStyle name="差 2" xfId="82"/>
    <cellStyle name="常规 10" xfId="83"/>
    <cellStyle name="常规 2" xfId="84"/>
    <cellStyle name="常规 2 2" xfId="85"/>
    <cellStyle name="常规 2 3" xfId="86"/>
    <cellStyle name="常规 2 4" xfId="87"/>
    <cellStyle name="常规 2 5" xfId="88"/>
    <cellStyle name="常规 3" xfId="89"/>
    <cellStyle name="常规 3 2" xfId="90"/>
    <cellStyle name="常规 3 3" xfId="91"/>
    <cellStyle name="常规 3 4" xfId="92"/>
    <cellStyle name="常规 3 5" xfId="93"/>
    <cellStyle name="常规 3 6" xfId="94"/>
    <cellStyle name="常规 4" xfId="95"/>
    <cellStyle name="常规 4 2" xfId="96"/>
    <cellStyle name="常规 5" xfId="97"/>
    <cellStyle name="常规 6" xfId="98"/>
    <cellStyle name="常规 7" xfId="99"/>
    <cellStyle name="常规 8" xfId="100"/>
    <cellStyle name="常规 9" xfId="101"/>
    <cellStyle name="常规_Sheet1" xfId="102"/>
    <cellStyle name="常规_一般债券发行项目" xfId="103"/>
    <cellStyle name="Hyperlink" xfId="104"/>
    <cellStyle name="好" xfId="105"/>
    <cellStyle name="好 2" xfId="106"/>
    <cellStyle name="汇总" xfId="107"/>
    <cellStyle name="汇总 2" xfId="108"/>
    <cellStyle name="Currency" xfId="109"/>
    <cellStyle name="Currency [0]" xfId="110"/>
    <cellStyle name="货币[0] 2" xfId="111"/>
    <cellStyle name="计算" xfId="112"/>
    <cellStyle name="计算 2" xfId="113"/>
    <cellStyle name="检查单元格" xfId="114"/>
    <cellStyle name="检查单元格 2" xfId="115"/>
    <cellStyle name="解释性文本" xfId="116"/>
    <cellStyle name="解释性文本 2" xfId="117"/>
    <cellStyle name="警告文本" xfId="118"/>
    <cellStyle name="警告文本 2" xfId="119"/>
    <cellStyle name="链接单元格" xfId="120"/>
    <cellStyle name="链接单元格 2" xfId="121"/>
    <cellStyle name="Comma" xfId="122"/>
    <cellStyle name="千位分隔 2" xfId="123"/>
    <cellStyle name="千位分隔 2 2" xfId="124"/>
    <cellStyle name="千位分隔 3" xfId="125"/>
    <cellStyle name="千位分隔 4" xfId="126"/>
    <cellStyle name="千位分隔 5" xfId="127"/>
    <cellStyle name="千位分隔 6" xfId="128"/>
    <cellStyle name="Comma [0]" xfId="129"/>
    <cellStyle name="强调文字颜色 1" xfId="130"/>
    <cellStyle name="强调文字颜色 1 2" xfId="131"/>
    <cellStyle name="强调文字颜色 2" xfId="132"/>
    <cellStyle name="强调文字颜色 2 2" xfId="133"/>
    <cellStyle name="强调文字颜色 3" xfId="134"/>
    <cellStyle name="强调文字颜色 3 2" xfId="135"/>
    <cellStyle name="强调文字颜色 4" xfId="136"/>
    <cellStyle name="强调文字颜色 4 2" xfId="137"/>
    <cellStyle name="强调文字颜色 5" xfId="138"/>
    <cellStyle name="强调文字颜色 5 2" xfId="139"/>
    <cellStyle name="强调文字颜色 6" xfId="140"/>
    <cellStyle name="强调文字颜色 6 2" xfId="141"/>
    <cellStyle name="适中" xfId="142"/>
    <cellStyle name="适中 2" xfId="143"/>
    <cellStyle name="输出" xfId="144"/>
    <cellStyle name="输出 2" xfId="145"/>
    <cellStyle name="输入" xfId="146"/>
    <cellStyle name="输入 2" xfId="147"/>
    <cellStyle name="样式 1" xfId="148"/>
    <cellStyle name="Followed Hyperlink" xfId="149"/>
    <cellStyle name="着色 1" xfId="150"/>
    <cellStyle name="着色 2" xfId="151"/>
    <cellStyle name="着色 3" xfId="152"/>
    <cellStyle name="着色 4" xfId="153"/>
    <cellStyle name="着色 5" xfId="154"/>
    <cellStyle name="着色 6" xfId="155"/>
    <cellStyle name="注释" xfId="156"/>
    <cellStyle name="注释 2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6</xdr:row>
      <xdr:rowOff>381000</xdr:rowOff>
    </xdr:from>
    <xdr:ext cx="171450" cy="333375"/>
    <xdr:sp>
      <xdr:nvSpPr>
        <xdr:cNvPr id="1" name="Text Box 1"/>
        <xdr:cNvSpPr txBox="1">
          <a:spLocks noChangeArrowheads="1"/>
        </xdr:cNvSpPr>
      </xdr:nvSpPr>
      <xdr:spPr>
        <a:xfrm>
          <a:off x="1238250" y="304800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6</xdr:row>
      <xdr:rowOff>381000</xdr:rowOff>
    </xdr:from>
    <xdr:ext cx="171450" cy="333375"/>
    <xdr:sp>
      <xdr:nvSpPr>
        <xdr:cNvPr id="2" name="Text Box 1"/>
        <xdr:cNvSpPr txBox="1">
          <a:spLocks noChangeArrowheads="1"/>
        </xdr:cNvSpPr>
      </xdr:nvSpPr>
      <xdr:spPr>
        <a:xfrm>
          <a:off x="1238250" y="304800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6</xdr:row>
      <xdr:rowOff>381000</xdr:rowOff>
    </xdr:from>
    <xdr:ext cx="171450" cy="333375"/>
    <xdr:sp>
      <xdr:nvSpPr>
        <xdr:cNvPr id="3" name="Text Box 1"/>
        <xdr:cNvSpPr txBox="1">
          <a:spLocks noChangeArrowheads="1"/>
        </xdr:cNvSpPr>
      </xdr:nvSpPr>
      <xdr:spPr>
        <a:xfrm>
          <a:off x="1238250" y="304800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26</xdr:row>
      <xdr:rowOff>419100</xdr:rowOff>
    </xdr:from>
    <xdr:ext cx="171450" cy="352425"/>
    <xdr:sp>
      <xdr:nvSpPr>
        <xdr:cNvPr id="4" name="Text Box 1"/>
        <xdr:cNvSpPr txBox="1">
          <a:spLocks noChangeArrowheads="1"/>
        </xdr:cNvSpPr>
      </xdr:nvSpPr>
      <xdr:spPr>
        <a:xfrm>
          <a:off x="1238250" y="11468100"/>
          <a:ext cx="171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26</xdr:row>
      <xdr:rowOff>419100</xdr:rowOff>
    </xdr:from>
    <xdr:ext cx="171450" cy="352425"/>
    <xdr:sp>
      <xdr:nvSpPr>
        <xdr:cNvPr id="5" name="Text Box 1"/>
        <xdr:cNvSpPr txBox="1">
          <a:spLocks noChangeArrowheads="1"/>
        </xdr:cNvSpPr>
      </xdr:nvSpPr>
      <xdr:spPr>
        <a:xfrm>
          <a:off x="1238250" y="11468100"/>
          <a:ext cx="171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26</xdr:row>
      <xdr:rowOff>419100</xdr:rowOff>
    </xdr:from>
    <xdr:ext cx="171450" cy="352425"/>
    <xdr:sp>
      <xdr:nvSpPr>
        <xdr:cNvPr id="6" name="Text Box 1"/>
        <xdr:cNvSpPr txBox="1">
          <a:spLocks noChangeArrowheads="1"/>
        </xdr:cNvSpPr>
      </xdr:nvSpPr>
      <xdr:spPr>
        <a:xfrm>
          <a:off x="1238250" y="11468100"/>
          <a:ext cx="1714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6</xdr:row>
      <xdr:rowOff>381000</xdr:rowOff>
    </xdr:from>
    <xdr:ext cx="171450" cy="333375"/>
    <xdr:sp>
      <xdr:nvSpPr>
        <xdr:cNvPr id="7" name="Text Box 1"/>
        <xdr:cNvSpPr txBox="1">
          <a:spLocks noChangeArrowheads="1"/>
        </xdr:cNvSpPr>
      </xdr:nvSpPr>
      <xdr:spPr>
        <a:xfrm>
          <a:off x="1238250" y="304800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6</xdr:row>
      <xdr:rowOff>381000</xdr:rowOff>
    </xdr:from>
    <xdr:ext cx="171450" cy="333375"/>
    <xdr:sp>
      <xdr:nvSpPr>
        <xdr:cNvPr id="8" name="Text Box 1"/>
        <xdr:cNvSpPr txBox="1">
          <a:spLocks noChangeArrowheads="1"/>
        </xdr:cNvSpPr>
      </xdr:nvSpPr>
      <xdr:spPr>
        <a:xfrm>
          <a:off x="1238250" y="304800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6</xdr:row>
      <xdr:rowOff>381000</xdr:rowOff>
    </xdr:from>
    <xdr:ext cx="171450" cy="333375"/>
    <xdr:sp>
      <xdr:nvSpPr>
        <xdr:cNvPr id="9" name="Text Box 1"/>
        <xdr:cNvSpPr txBox="1">
          <a:spLocks noChangeArrowheads="1"/>
        </xdr:cNvSpPr>
      </xdr:nvSpPr>
      <xdr:spPr>
        <a:xfrm>
          <a:off x="1238250" y="3048000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</xdr:row>
      <xdr:rowOff>0</xdr:rowOff>
    </xdr:from>
    <xdr:ext cx="171450" cy="9525"/>
    <xdr:sp>
      <xdr:nvSpPr>
        <xdr:cNvPr id="10" name="Text Box 1"/>
        <xdr:cNvSpPr txBox="1">
          <a:spLocks noChangeArrowheads="1"/>
        </xdr:cNvSpPr>
      </xdr:nvSpPr>
      <xdr:spPr>
        <a:xfrm>
          <a:off x="1238250" y="1409700"/>
          <a:ext cx="171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3</xdr:row>
      <xdr:rowOff>0</xdr:rowOff>
    </xdr:from>
    <xdr:ext cx="171450" cy="9525"/>
    <xdr:sp>
      <xdr:nvSpPr>
        <xdr:cNvPr id="11" name="Text Box 1"/>
        <xdr:cNvSpPr txBox="1">
          <a:spLocks noChangeArrowheads="1"/>
        </xdr:cNvSpPr>
      </xdr:nvSpPr>
      <xdr:spPr>
        <a:xfrm>
          <a:off x="1238250" y="1409700"/>
          <a:ext cx="1714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E44"/>
  <sheetViews>
    <sheetView zoomScale="110" zoomScaleNormal="110" zoomScalePageLayoutView="0" workbookViewId="0" topLeftCell="A1">
      <selection activeCell="E8" sqref="E8"/>
    </sheetView>
  </sheetViews>
  <sheetFormatPr defaultColWidth="9.140625" defaultRowHeight="12.75"/>
  <cols>
    <col min="1" max="1" width="29.140625" style="48" customWidth="1"/>
    <col min="2" max="2" width="12.7109375" style="66" customWidth="1"/>
    <col min="3" max="3" width="13.140625" style="67" customWidth="1"/>
    <col min="4" max="4" width="16.00390625" style="146" customWidth="1"/>
    <col min="5" max="5" width="40.57421875" style="48" customWidth="1"/>
    <col min="6" max="6" width="28.140625" style="48" customWidth="1"/>
    <col min="7" max="7" width="9.140625" style="48" bestFit="1" customWidth="1"/>
    <col min="8" max="16384" width="9.140625" style="48" customWidth="1"/>
  </cols>
  <sheetData>
    <row r="1" spans="1:5" ht="21" customHeight="1">
      <c r="A1" s="163" t="s">
        <v>0</v>
      </c>
      <c r="B1" s="163"/>
      <c r="C1" s="163"/>
      <c r="D1" s="163"/>
      <c r="E1" s="163"/>
    </row>
    <row r="2" spans="1:5" ht="9" customHeight="1">
      <c r="A2" s="163"/>
      <c r="B2" s="163"/>
      <c r="C2" s="163"/>
      <c r="D2" s="163"/>
      <c r="E2" s="163"/>
    </row>
    <row r="3" spans="1:5" ht="20.25" customHeight="1">
      <c r="A3" s="49"/>
      <c r="B3" s="50"/>
      <c r="C3" s="51"/>
      <c r="D3" s="143"/>
      <c r="E3" s="52" t="s">
        <v>1</v>
      </c>
    </row>
    <row r="4" spans="1:5" s="57" customFormat="1" ht="61.5" customHeight="1">
      <c r="A4" s="53" t="s">
        <v>2</v>
      </c>
      <c r="B4" s="54" t="s">
        <v>3</v>
      </c>
      <c r="C4" s="55" t="s">
        <v>243</v>
      </c>
      <c r="D4" s="144" t="s">
        <v>244</v>
      </c>
      <c r="E4" s="56" t="s">
        <v>4</v>
      </c>
    </row>
    <row r="5" spans="1:5" s="150" customFormat="1" ht="18.75" customHeight="1">
      <c r="A5" s="147" t="s">
        <v>5</v>
      </c>
      <c r="B5" s="148">
        <f>B6+B36+B41+B42+B43+B44</f>
        <v>469571</v>
      </c>
      <c r="C5" s="148">
        <f>C6+C36+C41+C42+C43+C44</f>
        <v>123949</v>
      </c>
      <c r="D5" s="148">
        <f>D6+D36+D41+D42+D43+D44</f>
        <v>593520</v>
      </c>
      <c r="E5" s="149"/>
    </row>
    <row r="6" spans="1:5" s="138" customFormat="1" ht="18.75" customHeight="1">
      <c r="A6" s="134" t="s">
        <v>6</v>
      </c>
      <c r="B6" s="135">
        <f>B7+B23</f>
        <v>171151</v>
      </c>
      <c r="C6" s="135">
        <f aca="true" t="shared" si="0" ref="C6:C44">D6-B6</f>
        <v>-4948</v>
      </c>
      <c r="D6" s="145">
        <f>D7+D23</f>
        <v>166203</v>
      </c>
      <c r="E6" s="137"/>
    </row>
    <row r="7" spans="1:5" s="138" customFormat="1" ht="18.75" customHeight="1">
      <c r="A7" s="134" t="s">
        <v>7</v>
      </c>
      <c r="B7" s="135">
        <f>SUM(B8:B22)</f>
        <v>127732</v>
      </c>
      <c r="C7" s="135">
        <f t="shared" si="0"/>
        <v>1471</v>
      </c>
      <c r="D7" s="145">
        <f>SUM(D8:D22)</f>
        <v>129203</v>
      </c>
      <c r="E7" s="137"/>
    </row>
    <row r="8" spans="1:5" ht="18.75" customHeight="1">
      <c r="A8" s="59" t="s">
        <v>8</v>
      </c>
      <c r="B8" s="58">
        <v>36552</v>
      </c>
      <c r="C8" s="60">
        <f t="shared" si="0"/>
        <v>-5839</v>
      </c>
      <c r="D8" s="145">
        <v>30713</v>
      </c>
      <c r="E8" s="61"/>
    </row>
    <row r="9" spans="1:5" ht="18.75" customHeight="1">
      <c r="A9" s="59" t="s">
        <v>9</v>
      </c>
      <c r="B9" s="58">
        <v>0</v>
      </c>
      <c r="C9" s="60">
        <f t="shared" si="0"/>
        <v>0</v>
      </c>
      <c r="D9" s="145">
        <v>0</v>
      </c>
      <c r="E9" s="61"/>
    </row>
    <row r="10" spans="1:5" ht="18.75" customHeight="1">
      <c r="A10" s="59" t="s">
        <v>10</v>
      </c>
      <c r="B10" s="58">
        <v>16863</v>
      </c>
      <c r="C10" s="60">
        <f t="shared" si="0"/>
        <v>3249</v>
      </c>
      <c r="D10" s="145">
        <v>20112</v>
      </c>
      <c r="E10" s="61"/>
    </row>
    <row r="11" spans="1:5" ht="18.75" customHeight="1">
      <c r="A11" s="59" t="s">
        <v>11</v>
      </c>
      <c r="B11" s="58">
        <v>5245</v>
      </c>
      <c r="C11" s="60">
        <f t="shared" si="0"/>
        <v>575</v>
      </c>
      <c r="D11" s="145">
        <v>5820</v>
      </c>
      <c r="E11" s="61"/>
    </row>
    <row r="12" spans="1:5" ht="18.75" customHeight="1">
      <c r="A12" s="59" t="s">
        <v>12</v>
      </c>
      <c r="B12" s="58">
        <v>887</v>
      </c>
      <c r="C12" s="60">
        <f t="shared" si="0"/>
        <v>-216</v>
      </c>
      <c r="D12" s="145">
        <v>671</v>
      </c>
      <c r="E12" s="61"/>
    </row>
    <row r="13" spans="1:5" ht="18.75" customHeight="1">
      <c r="A13" s="59" t="s">
        <v>13</v>
      </c>
      <c r="B13" s="58">
        <v>11280</v>
      </c>
      <c r="C13" s="60">
        <f t="shared" si="0"/>
        <v>1554</v>
      </c>
      <c r="D13" s="145">
        <v>12834</v>
      </c>
      <c r="E13" s="61"/>
    </row>
    <row r="14" spans="1:5" ht="18.75" customHeight="1">
      <c r="A14" s="59" t="s">
        <v>14</v>
      </c>
      <c r="B14" s="58">
        <v>6196</v>
      </c>
      <c r="C14" s="60">
        <f t="shared" si="0"/>
        <v>-1949</v>
      </c>
      <c r="D14" s="145">
        <v>4247</v>
      </c>
      <c r="E14" s="61"/>
    </row>
    <row r="15" spans="1:5" ht="18.75" customHeight="1">
      <c r="A15" s="59" t="s">
        <v>15</v>
      </c>
      <c r="B15" s="58">
        <v>2510</v>
      </c>
      <c r="C15" s="60">
        <f t="shared" si="0"/>
        <v>274</v>
      </c>
      <c r="D15" s="145">
        <v>2784</v>
      </c>
      <c r="E15" s="61"/>
    </row>
    <row r="16" spans="1:5" ht="18.75" customHeight="1">
      <c r="A16" s="59" t="s">
        <v>16</v>
      </c>
      <c r="B16" s="58">
        <v>2712</v>
      </c>
      <c r="C16" s="60">
        <f t="shared" si="0"/>
        <v>-1812</v>
      </c>
      <c r="D16" s="145">
        <v>900</v>
      </c>
      <c r="E16" s="61"/>
    </row>
    <row r="17" spans="1:5" ht="18.75" customHeight="1">
      <c r="A17" s="59" t="s">
        <v>17</v>
      </c>
      <c r="B17" s="58">
        <v>18928</v>
      </c>
      <c r="C17" s="60">
        <f t="shared" si="0"/>
        <v>-3307</v>
      </c>
      <c r="D17" s="145">
        <v>15621</v>
      </c>
      <c r="E17" s="61"/>
    </row>
    <row r="18" spans="1:5" ht="18.75" customHeight="1">
      <c r="A18" s="59" t="s">
        <v>18</v>
      </c>
      <c r="B18" s="58">
        <v>2859</v>
      </c>
      <c r="C18" s="60">
        <f t="shared" si="0"/>
        <v>397</v>
      </c>
      <c r="D18" s="145">
        <v>3256</v>
      </c>
      <c r="E18" s="61"/>
    </row>
    <row r="19" spans="1:5" ht="18.75" customHeight="1">
      <c r="A19" s="59" t="s">
        <v>19</v>
      </c>
      <c r="B19" s="58">
        <v>194</v>
      </c>
      <c r="C19" s="60">
        <f t="shared" si="0"/>
        <v>32</v>
      </c>
      <c r="D19" s="145">
        <v>226</v>
      </c>
      <c r="E19" s="61"/>
    </row>
    <row r="20" spans="1:5" ht="18.75" customHeight="1">
      <c r="A20" s="59" t="s">
        <v>20</v>
      </c>
      <c r="B20" s="58">
        <v>1096</v>
      </c>
      <c r="C20" s="60">
        <f t="shared" si="0"/>
        <v>-421</v>
      </c>
      <c r="D20" s="145">
        <v>675</v>
      </c>
      <c r="E20" s="61"/>
    </row>
    <row r="21" spans="1:5" ht="18.75" customHeight="1">
      <c r="A21" s="59" t="s">
        <v>21</v>
      </c>
      <c r="B21" s="58">
        <v>22409</v>
      </c>
      <c r="C21" s="60">
        <f t="shared" si="0"/>
        <v>8902</v>
      </c>
      <c r="D21" s="145">
        <v>31311</v>
      </c>
      <c r="E21" s="61"/>
    </row>
    <row r="22" spans="1:5" ht="18.75" customHeight="1">
      <c r="A22" s="59" t="s">
        <v>22</v>
      </c>
      <c r="B22" s="58">
        <v>1</v>
      </c>
      <c r="C22" s="60">
        <f t="shared" si="0"/>
        <v>32</v>
      </c>
      <c r="D22" s="145">
        <v>33</v>
      </c>
      <c r="E22" s="61"/>
    </row>
    <row r="23" spans="1:5" s="138" customFormat="1" ht="18.75" customHeight="1">
      <c r="A23" s="134" t="s">
        <v>23</v>
      </c>
      <c r="B23" s="135">
        <f>B24+B30+B31+B32+B33+B34+B35</f>
        <v>43419</v>
      </c>
      <c r="C23" s="135">
        <f>C24+C30+C31+C32+C33+C34+C35</f>
        <v>-6419</v>
      </c>
      <c r="D23" s="136">
        <f>D24+D30+D31+D32+D33+D34+D35</f>
        <v>37000</v>
      </c>
      <c r="E23" s="137"/>
    </row>
    <row r="24" spans="1:5" ht="18.75" customHeight="1">
      <c r="A24" s="59" t="s">
        <v>24</v>
      </c>
      <c r="B24" s="58">
        <f>B25+B26+B27+B28+B29</f>
        <v>5332</v>
      </c>
      <c r="C24" s="60">
        <f>C25+C26+C27+C28+C29</f>
        <v>-2</v>
      </c>
      <c r="D24" s="145">
        <f>D25+D26+D27+D28+D29</f>
        <v>5330</v>
      </c>
      <c r="E24" s="62"/>
    </row>
    <row r="25" spans="1:5" ht="18.75" customHeight="1">
      <c r="A25" s="59" t="s">
        <v>25</v>
      </c>
      <c r="B25" s="58">
        <v>5049</v>
      </c>
      <c r="C25" s="60">
        <f>D25-B25</f>
        <v>-649</v>
      </c>
      <c r="D25" s="145">
        <v>4400</v>
      </c>
      <c r="E25" s="61"/>
    </row>
    <row r="26" spans="1:5" ht="18.75" customHeight="1">
      <c r="A26" s="59" t="s">
        <v>26</v>
      </c>
      <c r="B26" s="58">
        <v>210</v>
      </c>
      <c r="C26" s="60">
        <f>D26-B26</f>
        <v>-180</v>
      </c>
      <c r="D26" s="145">
        <v>30</v>
      </c>
      <c r="E26" s="61"/>
    </row>
    <row r="27" spans="1:5" ht="18.75" customHeight="1">
      <c r="A27" s="63" t="s">
        <v>27</v>
      </c>
      <c r="B27" s="58">
        <v>0</v>
      </c>
      <c r="C27" s="60">
        <f>D27-B27</f>
        <v>850</v>
      </c>
      <c r="D27" s="145">
        <v>850</v>
      </c>
      <c r="E27" s="61"/>
    </row>
    <row r="28" spans="1:5" ht="18.75" customHeight="1">
      <c r="A28" s="63" t="s">
        <v>28</v>
      </c>
      <c r="B28" s="58">
        <v>0</v>
      </c>
      <c r="C28" s="60">
        <f>D28-B28</f>
        <v>0</v>
      </c>
      <c r="D28" s="145">
        <v>0</v>
      </c>
      <c r="E28" s="61"/>
    </row>
    <row r="29" spans="1:5" ht="18.75" customHeight="1">
      <c r="A29" s="59" t="s">
        <v>29</v>
      </c>
      <c r="B29" s="58">
        <v>73</v>
      </c>
      <c r="C29" s="60">
        <f>D29-B29</f>
        <v>-23</v>
      </c>
      <c r="D29" s="145">
        <v>50</v>
      </c>
      <c r="E29" s="61"/>
    </row>
    <row r="30" spans="1:5" ht="18.75" customHeight="1">
      <c r="A30" s="59" t="s">
        <v>30</v>
      </c>
      <c r="B30" s="58">
        <v>4245</v>
      </c>
      <c r="C30" s="60">
        <f t="shared" si="0"/>
        <v>-2443</v>
      </c>
      <c r="D30" s="145">
        <v>1802</v>
      </c>
      <c r="E30" s="62"/>
    </row>
    <row r="31" spans="1:5" ht="18.75" customHeight="1">
      <c r="A31" s="59" t="s">
        <v>31</v>
      </c>
      <c r="B31" s="58">
        <v>12888</v>
      </c>
      <c r="C31" s="60">
        <f t="shared" si="0"/>
        <v>-4490</v>
      </c>
      <c r="D31" s="145">
        <v>8398</v>
      </c>
      <c r="E31" s="61"/>
    </row>
    <row r="32" spans="1:5" ht="18.75" customHeight="1">
      <c r="A32" s="64" t="s">
        <v>32</v>
      </c>
      <c r="B32" s="58">
        <v>6554</v>
      </c>
      <c r="C32" s="60">
        <f t="shared" si="0"/>
        <v>1046</v>
      </c>
      <c r="D32" s="145">
        <v>7600</v>
      </c>
      <c r="E32" s="62" t="s">
        <v>33</v>
      </c>
    </row>
    <row r="33" spans="1:5" ht="18.75" customHeight="1">
      <c r="A33" s="59" t="s">
        <v>34</v>
      </c>
      <c r="B33" s="58">
        <v>1133</v>
      </c>
      <c r="C33" s="60">
        <f t="shared" si="0"/>
        <v>217</v>
      </c>
      <c r="D33" s="145">
        <v>1350</v>
      </c>
      <c r="E33" s="65" t="s">
        <v>35</v>
      </c>
    </row>
    <row r="34" spans="1:5" ht="18.75" customHeight="1">
      <c r="A34" s="59" t="s">
        <v>36</v>
      </c>
      <c r="B34" s="58"/>
      <c r="C34" s="60">
        <f t="shared" si="0"/>
        <v>0</v>
      </c>
      <c r="D34" s="145"/>
      <c r="E34" s="61"/>
    </row>
    <row r="35" spans="1:5" ht="18.75" customHeight="1">
      <c r="A35" s="59" t="s">
        <v>37</v>
      </c>
      <c r="B35" s="58">
        <v>13267</v>
      </c>
      <c r="C35" s="60">
        <f t="shared" si="0"/>
        <v>-747</v>
      </c>
      <c r="D35" s="145">
        <v>12520</v>
      </c>
      <c r="E35" s="61"/>
    </row>
    <row r="36" spans="1:5" s="138" customFormat="1" ht="18.75" customHeight="1">
      <c r="A36" s="134" t="s">
        <v>38</v>
      </c>
      <c r="B36" s="135">
        <f>SUM(B37:B40)</f>
        <v>116824</v>
      </c>
      <c r="C36" s="135">
        <f t="shared" si="0"/>
        <v>104313</v>
      </c>
      <c r="D36" s="136">
        <f>SUM(D37:D40)</f>
        <v>221137</v>
      </c>
      <c r="E36" s="137"/>
    </row>
    <row r="37" spans="1:5" ht="28.5" customHeight="1">
      <c r="A37" s="59" t="s">
        <v>39</v>
      </c>
      <c r="B37" s="58">
        <v>19746</v>
      </c>
      <c r="C37" s="60">
        <f t="shared" si="0"/>
        <v>0</v>
      </c>
      <c r="D37" s="145">
        <v>19746</v>
      </c>
      <c r="E37" s="65" t="s">
        <v>40</v>
      </c>
    </row>
    <row r="38" spans="1:5" ht="48.75" customHeight="1">
      <c r="A38" s="59" t="s">
        <v>41</v>
      </c>
      <c r="B38" s="58">
        <v>65347</v>
      </c>
      <c r="C38" s="60">
        <f t="shared" si="0"/>
        <v>83813</v>
      </c>
      <c r="D38" s="145">
        <v>149160</v>
      </c>
      <c r="E38" s="65" t="s">
        <v>42</v>
      </c>
    </row>
    <row r="39" spans="1:5" ht="23.25" customHeight="1">
      <c r="A39" s="59" t="s">
        <v>43</v>
      </c>
      <c r="B39" s="58">
        <v>0</v>
      </c>
      <c r="C39" s="60">
        <f t="shared" si="0"/>
        <v>20500</v>
      </c>
      <c r="D39" s="145">
        <v>20500</v>
      </c>
      <c r="E39" s="65" t="s">
        <v>44</v>
      </c>
    </row>
    <row r="40" spans="1:5" ht="21" customHeight="1">
      <c r="A40" s="59" t="s">
        <v>45</v>
      </c>
      <c r="B40" s="58">
        <v>31731</v>
      </c>
      <c r="C40" s="60">
        <f t="shared" si="0"/>
        <v>0</v>
      </c>
      <c r="D40" s="145">
        <v>31731</v>
      </c>
      <c r="E40" s="61"/>
    </row>
    <row r="41" spans="1:5" s="138" customFormat="1" ht="18.75" customHeight="1">
      <c r="A41" s="134" t="s">
        <v>46</v>
      </c>
      <c r="B41" s="135">
        <v>70262</v>
      </c>
      <c r="C41" s="135">
        <f t="shared" si="0"/>
        <v>3472</v>
      </c>
      <c r="D41" s="136">
        <v>73734</v>
      </c>
      <c r="E41" s="139" t="s">
        <v>47</v>
      </c>
    </row>
    <row r="42" spans="1:5" s="138" customFormat="1" ht="30.75" customHeight="1">
      <c r="A42" s="134" t="s">
        <v>48</v>
      </c>
      <c r="B42" s="135">
        <v>94833</v>
      </c>
      <c r="C42" s="135">
        <f t="shared" si="0"/>
        <v>0</v>
      </c>
      <c r="D42" s="136">
        <v>94833</v>
      </c>
      <c r="E42" s="140" t="s">
        <v>49</v>
      </c>
    </row>
    <row r="43" spans="1:5" s="138" customFormat="1" ht="39" customHeight="1">
      <c r="A43" s="141" t="s">
        <v>50</v>
      </c>
      <c r="B43" s="135">
        <v>0</v>
      </c>
      <c r="C43" s="135">
        <f t="shared" si="0"/>
        <v>21112</v>
      </c>
      <c r="D43" s="136">
        <v>21112</v>
      </c>
      <c r="E43" s="142" t="s">
        <v>51</v>
      </c>
    </row>
    <row r="44" spans="1:5" s="138" customFormat="1" ht="29.25" customHeight="1">
      <c r="A44" s="134" t="s">
        <v>52</v>
      </c>
      <c r="B44" s="135">
        <v>16501</v>
      </c>
      <c r="C44" s="135">
        <f t="shared" si="0"/>
        <v>0</v>
      </c>
      <c r="D44" s="136">
        <v>16501</v>
      </c>
      <c r="E44" s="140" t="s">
        <v>53</v>
      </c>
    </row>
  </sheetData>
  <sheetProtection/>
  <mergeCells count="1">
    <mergeCell ref="A1:E2"/>
  </mergeCells>
  <printOptions/>
  <pageMargins left="0.7097222222222223" right="0.5097222222222222" top="0.75" bottom="0.55" header="0.30972222222222223" footer="0.3097222222222222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46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25.28125" style="48" customWidth="1"/>
    <col min="2" max="2" width="14.00390625" style="12" customWidth="1"/>
    <col min="3" max="3" width="14.00390625" style="15" customWidth="1"/>
    <col min="4" max="4" width="16.57421875" style="15" customWidth="1"/>
    <col min="5" max="5" width="15.421875" style="15" hidden="1" customWidth="1"/>
    <col min="6" max="6" width="15.28125" style="15" hidden="1" customWidth="1"/>
    <col min="7" max="7" width="16.8515625" style="15" hidden="1" customWidth="1"/>
    <col min="8" max="8" width="28.140625" style="48" customWidth="1"/>
    <col min="9" max="9" width="9.140625" style="48" bestFit="1" customWidth="1"/>
    <col min="10" max="16384" width="9.140625" style="48" customWidth="1"/>
  </cols>
  <sheetData>
    <row r="1" spans="1:8" ht="22.5" customHeight="1">
      <c r="A1" s="163" t="s">
        <v>54</v>
      </c>
      <c r="B1" s="163"/>
      <c r="C1" s="163"/>
      <c r="D1" s="163"/>
      <c r="E1" s="163"/>
      <c r="F1" s="163"/>
      <c r="G1" s="163"/>
      <c r="H1" s="163"/>
    </row>
    <row r="2" spans="1:8" ht="15" customHeight="1">
      <c r="A2" s="163"/>
      <c r="B2" s="163"/>
      <c r="C2" s="163"/>
      <c r="D2" s="163"/>
      <c r="E2" s="163"/>
      <c r="F2" s="163"/>
      <c r="G2" s="163"/>
      <c r="H2" s="163"/>
    </row>
    <row r="3" spans="1:8" ht="15" customHeight="1">
      <c r="A3" s="49"/>
      <c r="B3" s="68"/>
      <c r="C3" s="69"/>
      <c r="D3" s="69"/>
      <c r="E3" s="69"/>
      <c r="F3" s="69"/>
      <c r="G3" s="69"/>
      <c r="H3" s="52" t="s">
        <v>249</v>
      </c>
    </row>
    <row r="4" spans="1:8" ht="60" customHeight="1">
      <c r="A4" s="70" t="s">
        <v>2</v>
      </c>
      <c r="B4" s="71" t="s">
        <v>3</v>
      </c>
      <c r="C4" s="72" t="s">
        <v>243</v>
      </c>
      <c r="D4" s="73" t="s">
        <v>244</v>
      </c>
      <c r="E4" s="73" t="s">
        <v>55</v>
      </c>
      <c r="F4" s="72" t="s">
        <v>56</v>
      </c>
      <c r="G4" s="74"/>
      <c r="H4" s="56" t="s">
        <v>4</v>
      </c>
    </row>
    <row r="5" spans="1:8" ht="19.5" customHeight="1">
      <c r="A5" s="75" t="s">
        <v>57</v>
      </c>
      <c r="B5" s="76">
        <f>B6+B30+B37+B38+B39</f>
        <v>469571</v>
      </c>
      <c r="C5" s="77">
        <f>C6+C30+C37+C38+C39</f>
        <v>123949</v>
      </c>
      <c r="D5" s="78">
        <f>D6+D30+D37+D38+D39</f>
        <v>593520</v>
      </c>
      <c r="E5" s="79">
        <f>E6+E30+E37+E38+E39</f>
        <v>670738</v>
      </c>
      <c r="F5" s="79">
        <f>F6+F30+F37+F38+F39</f>
        <v>453842</v>
      </c>
      <c r="G5" s="80"/>
      <c r="H5" s="79"/>
    </row>
    <row r="6" spans="1:8" ht="19.5" customHeight="1">
      <c r="A6" s="81" t="s">
        <v>58</v>
      </c>
      <c r="B6" s="76">
        <f>SUM(B7:B29)</f>
        <v>452788</v>
      </c>
      <c r="C6" s="77">
        <f>D6-B6</f>
        <v>106267</v>
      </c>
      <c r="D6" s="78">
        <f>SUM(D7:D29)</f>
        <v>559055</v>
      </c>
      <c r="E6" s="79">
        <f>SUM(E7:E29)</f>
        <v>610264</v>
      </c>
      <c r="F6" s="79">
        <f>SUM(F7:F29)</f>
        <v>453842</v>
      </c>
      <c r="G6" s="80"/>
      <c r="H6" s="82"/>
    </row>
    <row r="7" spans="1:8" ht="19.5" customHeight="1">
      <c r="A7" s="83" t="s">
        <v>59</v>
      </c>
      <c r="B7" s="76">
        <v>67651</v>
      </c>
      <c r="C7" s="84">
        <f>D7-B7</f>
        <v>5498</v>
      </c>
      <c r="D7" s="85">
        <v>73149</v>
      </c>
      <c r="E7" s="86">
        <v>81149</v>
      </c>
      <c r="F7" s="86">
        <v>56614</v>
      </c>
      <c r="G7" s="87">
        <f aca="true" t="shared" si="0" ref="G7:G29">F7/D7</f>
        <v>0.7739545311624219</v>
      </c>
      <c r="H7" s="88"/>
    </row>
    <row r="8" spans="1:8" ht="19.5" customHeight="1">
      <c r="A8" s="83" t="s">
        <v>60</v>
      </c>
      <c r="B8" s="76">
        <v>17</v>
      </c>
      <c r="C8" s="84">
        <f aca="true" t="shared" si="1" ref="C8:C29">D8-B8</f>
        <v>0</v>
      </c>
      <c r="D8" s="85">
        <v>17</v>
      </c>
      <c r="E8" s="86">
        <v>17</v>
      </c>
      <c r="F8" s="86"/>
      <c r="G8" s="87">
        <f t="shared" si="0"/>
        <v>0</v>
      </c>
      <c r="H8" s="88"/>
    </row>
    <row r="9" spans="1:8" ht="19.5" customHeight="1">
      <c r="A9" s="83" t="s">
        <v>61</v>
      </c>
      <c r="B9" s="76">
        <v>46020</v>
      </c>
      <c r="C9" s="84">
        <f t="shared" si="1"/>
        <v>457</v>
      </c>
      <c r="D9" s="85">
        <v>46477</v>
      </c>
      <c r="E9" s="86">
        <v>46477</v>
      </c>
      <c r="F9" s="86">
        <v>35209</v>
      </c>
      <c r="G9" s="87">
        <f t="shared" si="0"/>
        <v>0.7575575015599113</v>
      </c>
      <c r="H9" s="88"/>
    </row>
    <row r="10" spans="1:8" ht="19.5" customHeight="1">
      <c r="A10" s="83" t="s">
        <v>62</v>
      </c>
      <c r="B10" s="76">
        <v>112516</v>
      </c>
      <c r="C10" s="84">
        <f t="shared" si="1"/>
        <v>22627</v>
      </c>
      <c r="D10" s="85">
        <v>135143</v>
      </c>
      <c r="E10" s="86">
        <v>135143</v>
      </c>
      <c r="F10" s="86">
        <v>118032</v>
      </c>
      <c r="G10" s="87">
        <f t="shared" si="0"/>
        <v>0.8733859689366079</v>
      </c>
      <c r="H10" s="88"/>
    </row>
    <row r="11" spans="1:8" ht="19.5" customHeight="1">
      <c r="A11" s="83" t="s">
        <v>63</v>
      </c>
      <c r="B11" s="76">
        <v>2678</v>
      </c>
      <c r="C11" s="84">
        <f t="shared" si="1"/>
        <v>11282</v>
      </c>
      <c r="D11" s="85">
        <v>13960</v>
      </c>
      <c r="E11" s="86">
        <v>12920</v>
      </c>
      <c r="F11" s="86">
        <v>13508</v>
      </c>
      <c r="G11" s="87">
        <f t="shared" si="0"/>
        <v>0.967621776504298</v>
      </c>
      <c r="H11" s="88"/>
    </row>
    <row r="12" spans="1:8" ht="19.5" customHeight="1">
      <c r="A12" s="83" t="s">
        <v>64</v>
      </c>
      <c r="B12" s="76">
        <v>4954</v>
      </c>
      <c r="C12" s="84">
        <f t="shared" si="1"/>
        <v>-442</v>
      </c>
      <c r="D12" s="85">
        <v>4512</v>
      </c>
      <c r="E12" s="86">
        <v>5244</v>
      </c>
      <c r="F12" s="86">
        <v>3444</v>
      </c>
      <c r="G12" s="87">
        <f t="shared" si="0"/>
        <v>0.7632978723404256</v>
      </c>
      <c r="H12" s="88"/>
    </row>
    <row r="13" spans="1:8" ht="19.5" customHeight="1">
      <c r="A13" s="83" t="s">
        <v>65</v>
      </c>
      <c r="B13" s="76">
        <v>52410</v>
      </c>
      <c r="C13" s="84">
        <f t="shared" si="1"/>
        <v>5566</v>
      </c>
      <c r="D13" s="85">
        <v>57976</v>
      </c>
      <c r="E13" s="86">
        <v>57976</v>
      </c>
      <c r="F13" s="86">
        <v>53550</v>
      </c>
      <c r="G13" s="87">
        <f t="shared" si="0"/>
        <v>0.9236580654063751</v>
      </c>
      <c r="H13" s="88"/>
    </row>
    <row r="14" spans="1:8" ht="19.5" customHeight="1">
      <c r="A14" s="83" t="s">
        <v>66</v>
      </c>
      <c r="B14" s="76">
        <v>34332</v>
      </c>
      <c r="C14" s="84">
        <f t="shared" si="1"/>
        <v>29473</v>
      </c>
      <c r="D14" s="85">
        <v>63805</v>
      </c>
      <c r="E14" s="86">
        <v>63805</v>
      </c>
      <c r="F14" s="86">
        <v>58001</v>
      </c>
      <c r="G14" s="87">
        <f t="shared" si="0"/>
        <v>0.9090353420578324</v>
      </c>
      <c r="H14" s="88"/>
    </row>
    <row r="15" spans="1:8" ht="19.5" customHeight="1">
      <c r="A15" s="83" t="s">
        <v>67</v>
      </c>
      <c r="B15" s="76">
        <v>9153</v>
      </c>
      <c r="C15" s="84">
        <f t="shared" si="1"/>
        <v>2708</v>
      </c>
      <c r="D15" s="85">
        <v>11861</v>
      </c>
      <c r="E15" s="86">
        <v>11861</v>
      </c>
      <c r="F15" s="86">
        <v>8670</v>
      </c>
      <c r="G15" s="87">
        <f t="shared" si="0"/>
        <v>0.7309670348199984</v>
      </c>
      <c r="H15" s="88"/>
    </row>
    <row r="16" spans="1:8" ht="19.5" customHeight="1">
      <c r="A16" s="83" t="s">
        <v>68</v>
      </c>
      <c r="B16" s="76">
        <v>32358</v>
      </c>
      <c r="C16" s="84">
        <f t="shared" si="1"/>
        <v>6434</v>
      </c>
      <c r="D16" s="85">
        <v>38792</v>
      </c>
      <c r="E16" s="86">
        <v>41692</v>
      </c>
      <c r="F16" s="86">
        <v>30100</v>
      </c>
      <c r="G16" s="87">
        <f t="shared" si="0"/>
        <v>0.775933182099402</v>
      </c>
      <c r="H16" s="88"/>
    </row>
    <row r="17" spans="1:8" ht="19.5" customHeight="1">
      <c r="A17" s="83" t="s">
        <v>69</v>
      </c>
      <c r="B17" s="76">
        <v>24897</v>
      </c>
      <c r="C17" s="84">
        <f t="shared" si="1"/>
        <v>27759</v>
      </c>
      <c r="D17" s="85">
        <v>52656</v>
      </c>
      <c r="E17" s="86">
        <v>72656</v>
      </c>
      <c r="F17" s="86">
        <v>38593</v>
      </c>
      <c r="G17" s="87">
        <f t="shared" si="0"/>
        <v>0.7329269219082346</v>
      </c>
      <c r="H17" s="89"/>
    </row>
    <row r="18" spans="1:8" ht="19.5" customHeight="1">
      <c r="A18" s="83" t="s">
        <v>70</v>
      </c>
      <c r="B18" s="76">
        <v>12007</v>
      </c>
      <c r="C18" s="84">
        <f t="shared" si="1"/>
        <v>5615</v>
      </c>
      <c r="D18" s="85">
        <v>17622</v>
      </c>
      <c r="E18" s="86">
        <v>25622</v>
      </c>
      <c r="F18" s="86">
        <v>13168</v>
      </c>
      <c r="G18" s="87">
        <f t="shared" si="0"/>
        <v>0.7472477584837135</v>
      </c>
      <c r="H18" s="89"/>
    </row>
    <row r="19" spans="1:8" ht="19.5" customHeight="1">
      <c r="A19" s="83" t="s">
        <v>71</v>
      </c>
      <c r="B19" s="76">
        <v>355</v>
      </c>
      <c r="C19" s="84">
        <f t="shared" si="1"/>
        <v>888</v>
      </c>
      <c r="D19" s="85">
        <v>1243</v>
      </c>
      <c r="E19" s="86">
        <v>1243</v>
      </c>
      <c r="F19" s="86">
        <v>919</v>
      </c>
      <c r="G19" s="87">
        <f t="shared" si="0"/>
        <v>0.7393403057119872</v>
      </c>
      <c r="H19" s="89"/>
    </row>
    <row r="20" spans="1:8" ht="19.5" customHeight="1">
      <c r="A20" s="83" t="s">
        <v>72</v>
      </c>
      <c r="B20" s="76">
        <v>112</v>
      </c>
      <c r="C20" s="84">
        <f t="shared" si="1"/>
        <v>143</v>
      </c>
      <c r="D20" s="85">
        <v>255</v>
      </c>
      <c r="E20" s="86">
        <v>255</v>
      </c>
      <c r="F20" s="86">
        <v>166</v>
      </c>
      <c r="G20" s="87">
        <f t="shared" si="0"/>
        <v>0.6509803921568628</v>
      </c>
      <c r="H20" s="89"/>
    </row>
    <row r="21" spans="1:8" ht="19.5" customHeight="1">
      <c r="A21" s="83" t="s">
        <v>73</v>
      </c>
      <c r="B21" s="76">
        <v>570</v>
      </c>
      <c r="C21" s="84">
        <f t="shared" si="1"/>
        <v>181</v>
      </c>
      <c r="D21" s="85">
        <v>751</v>
      </c>
      <c r="E21" s="86">
        <v>751</v>
      </c>
      <c r="F21" s="86">
        <v>638</v>
      </c>
      <c r="G21" s="87">
        <f t="shared" si="0"/>
        <v>0.8495339547270306</v>
      </c>
      <c r="H21" s="89"/>
    </row>
    <row r="22" spans="1:8" ht="19.5" customHeight="1">
      <c r="A22" s="83" t="s">
        <v>74</v>
      </c>
      <c r="B22" s="76">
        <v>4608</v>
      </c>
      <c r="C22" s="84">
        <f t="shared" si="1"/>
        <v>-1758</v>
      </c>
      <c r="D22" s="85">
        <v>2850</v>
      </c>
      <c r="E22" s="86">
        <v>1477</v>
      </c>
      <c r="F22" s="86">
        <v>2679</v>
      </c>
      <c r="G22" s="87">
        <f t="shared" si="0"/>
        <v>0.94</v>
      </c>
      <c r="H22" s="90"/>
    </row>
    <row r="23" spans="1:8" ht="19.5" customHeight="1">
      <c r="A23" s="83" t="s">
        <v>75</v>
      </c>
      <c r="B23" s="76">
        <v>13195</v>
      </c>
      <c r="C23" s="84">
        <f t="shared" si="1"/>
        <v>1683</v>
      </c>
      <c r="D23" s="85">
        <v>14878</v>
      </c>
      <c r="E23" s="86">
        <v>14878</v>
      </c>
      <c r="F23" s="86">
        <v>10220</v>
      </c>
      <c r="G23" s="87">
        <f t="shared" si="0"/>
        <v>0.6869202849845409</v>
      </c>
      <c r="H23" s="88"/>
    </row>
    <row r="24" spans="1:8" ht="19.5" customHeight="1">
      <c r="A24" s="83" t="s">
        <v>76</v>
      </c>
      <c r="B24" s="76">
        <v>2147</v>
      </c>
      <c r="C24" s="84">
        <f t="shared" si="1"/>
        <v>0</v>
      </c>
      <c r="D24" s="85">
        <v>2147</v>
      </c>
      <c r="E24" s="86">
        <v>2147</v>
      </c>
      <c r="F24" s="86">
        <v>1598</v>
      </c>
      <c r="G24" s="87">
        <f t="shared" si="0"/>
        <v>0.744294364229157</v>
      </c>
      <c r="H24" s="89"/>
    </row>
    <row r="25" spans="1:8" ht="19.5" customHeight="1">
      <c r="A25" s="83" t="s">
        <v>77</v>
      </c>
      <c r="B25" s="76">
        <v>2582</v>
      </c>
      <c r="C25" s="84">
        <f t="shared" si="1"/>
        <v>2180</v>
      </c>
      <c r="D25" s="85">
        <v>4762</v>
      </c>
      <c r="E25" s="86">
        <v>4762</v>
      </c>
      <c r="F25" s="86">
        <v>3604</v>
      </c>
      <c r="G25" s="87">
        <f t="shared" si="0"/>
        <v>0.7568248635027299</v>
      </c>
      <c r="H25" s="89"/>
    </row>
    <row r="26" spans="1:8" ht="19.5" customHeight="1">
      <c r="A26" s="83" t="s">
        <v>78</v>
      </c>
      <c r="B26" s="76">
        <v>5011</v>
      </c>
      <c r="C26" s="84">
        <f t="shared" si="1"/>
        <v>900</v>
      </c>
      <c r="D26" s="85">
        <v>5911</v>
      </c>
      <c r="E26" s="86">
        <v>5000</v>
      </c>
      <c r="F26" s="86"/>
      <c r="G26" s="87">
        <f t="shared" si="0"/>
        <v>0</v>
      </c>
      <c r="H26" s="91"/>
    </row>
    <row r="27" spans="1:8" ht="19.5" customHeight="1">
      <c r="A27" s="83" t="s">
        <v>79</v>
      </c>
      <c r="B27" s="76">
        <v>15886</v>
      </c>
      <c r="C27" s="84">
        <f t="shared" si="1"/>
        <v>-14937</v>
      </c>
      <c r="D27" s="85">
        <v>949</v>
      </c>
      <c r="E27" s="86">
        <v>15840</v>
      </c>
      <c r="F27" s="86">
        <v>745</v>
      </c>
      <c r="G27" s="87">
        <f t="shared" si="0"/>
        <v>0.7850368809272918</v>
      </c>
      <c r="H27" s="92" t="s">
        <v>80</v>
      </c>
    </row>
    <row r="28" spans="1:8" ht="19.5" customHeight="1">
      <c r="A28" s="83" t="s">
        <v>81</v>
      </c>
      <c r="B28" s="76">
        <v>0</v>
      </c>
      <c r="C28" s="84">
        <f t="shared" si="1"/>
        <v>10</v>
      </c>
      <c r="D28" s="85">
        <v>10</v>
      </c>
      <c r="E28" s="86">
        <f aca="true" t="shared" si="2" ref="E28:E33">C28+D28</f>
        <v>20</v>
      </c>
      <c r="F28" s="86">
        <v>10</v>
      </c>
      <c r="G28" s="87">
        <f t="shared" si="0"/>
        <v>1</v>
      </c>
      <c r="H28" s="93"/>
    </row>
    <row r="29" spans="1:8" ht="19.5" customHeight="1">
      <c r="A29" s="83" t="s">
        <v>82</v>
      </c>
      <c r="B29" s="76">
        <v>9329</v>
      </c>
      <c r="C29" s="84">
        <f t="shared" si="1"/>
        <v>0</v>
      </c>
      <c r="D29" s="85">
        <v>9329</v>
      </c>
      <c r="E29" s="86">
        <v>9329</v>
      </c>
      <c r="F29" s="86">
        <v>4374</v>
      </c>
      <c r="G29" s="87">
        <f t="shared" si="0"/>
        <v>0.4688605423946832</v>
      </c>
      <c r="H29" s="93"/>
    </row>
    <row r="30" spans="1:8" ht="19.5" customHeight="1">
      <c r="A30" s="81" t="s">
        <v>83</v>
      </c>
      <c r="B30" s="76">
        <f>B31+B35+B36</f>
        <v>16783</v>
      </c>
      <c r="C30" s="77">
        <f>C31+C35+C36</f>
        <v>0</v>
      </c>
      <c r="D30" s="78">
        <f>D31+D35+D36</f>
        <v>16783</v>
      </c>
      <c r="E30" s="79">
        <f>E31+E35+E36</f>
        <v>16783</v>
      </c>
      <c r="F30" s="79"/>
      <c r="G30" s="80"/>
      <c r="H30" s="94"/>
    </row>
    <row r="31" spans="1:8" ht="19.5" customHeight="1">
      <c r="A31" s="95" t="s">
        <v>84</v>
      </c>
      <c r="B31" s="76">
        <f>B32+B33+B34</f>
        <v>16783</v>
      </c>
      <c r="C31" s="96">
        <f>D31-B31</f>
        <v>0</v>
      </c>
      <c r="D31" s="97">
        <f>D32+D33+D34</f>
        <v>16783</v>
      </c>
      <c r="E31" s="98">
        <f>E32+E33+E34</f>
        <v>16783</v>
      </c>
      <c r="F31" s="98"/>
      <c r="G31" s="99"/>
      <c r="H31" s="100"/>
    </row>
    <row r="32" spans="1:8" ht="19.5" customHeight="1">
      <c r="A32" s="83" t="s">
        <v>85</v>
      </c>
      <c r="B32" s="76">
        <v>0</v>
      </c>
      <c r="C32" s="84">
        <v>0</v>
      </c>
      <c r="D32" s="85">
        <f>B32+C32</f>
        <v>0</v>
      </c>
      <c r="E32" s="86">
        <f t="shared" si="2"/>
        <v>0</v>
      </c>
      <c r="F32" s="86"/>
      <c r="G32" s="101"/>
      <c r="H32" s="90"/>
    </row>
    <row r="33" spans="1:8" ht="19.5" customHeight="1">
      <c r="A33" s="83" t="s">
        <v>86</v>
      </c>
      <c r="B33" s="76">
        <v>433</v>
      </c>
      <c r="C33" s="84">
        <v>0</v>
      </c>
      <c r="D33" s="85">
        <f>B33+C33</f>
        <v>433</v>
      </c>
      <c r="E33" s="86">
        <f t="shared" si="2"/>
        <v>433</v>
      </c>
      <c r="F33" s="86"/>
      <c r="G33" s="101"/>
      <c r="H33" s="89"/>
    </row>
    <row r="34" spans="1:8" ht="19.5" customHeight="1">
      <c r="A34" s="83" t="s">
        <v>87</v>
      </c>
      <c r="B34" s="76">
        <v>16350</v>
      </c>
      <c r="C34" s="84">
        <v>0</v>
      </c>
      <c r="D34" s="85">
        <v>16350</v>
      </c>
      <c r="E34" s="86">
        <v>16350</v>
      </c>
      <c r="F34" s="86"/>
      <c r="G34" s="101"/>
      <c r="H34" s="102" t="s">
        <v>88</v>
      </c>
    </row>
    <row r="35" spans="1:8" ht="19.5" customHeight="1">
      <c r="A35" s="95" t="s">
        <v>89</v>
      </c>
      <c r="B35" s="76"/>
      <c r="C35" s="96">
        <v>0</v>
      </c>
      <c r="D35" s="97"/>
      <c r="E35" s="98"/>
      <c r="F35" s="98"/>
      <c r="G35" s="99"/>
      <c r="H35" s="100"/>
    </row>
    <row r="36" spans="1:8" ht="19.5" customHeight="1">
      <c r="A36" s="95" t="s">
        <v>90</v>
      </c>
      <c r="B36" s="76"/>
      <c r="C36" s="96">
        <v>0</v>
      </c>
      <c r="D36" s="97"/>
      <c r="E36" s="98"/>
      <c r="F36" s="98"/>
      <c r="G36" s="99"/>
      <c r="H36" s="100"/>
    </row>
    <row r="37" spans="1:8" ht="19.5" customHeight="1">
      <c r="A37" s="103" t="s">
        <v>91</v>
      </c>
      <c r="B37" s="76">
        <v>0</v>
      </c>
      <c r="C37" s="84">
        <f>D37-B37</f>
        <v>4112</v>
      </c>
      <c r="D37" s="78">
        <v>4112</v>
      </c>
      <c r="E37" s="79">
        <v>4112</v>
      </c>
      <c r="F37" s="79"/>
      <c r="G37" s="79"/>
      <c r="H37" s="104" t="s">
        <v>92</v>
      </c>
    </row>
    <row r="38" spans="1:8" ht="27.75" customHeight="1">
      <c r="A38" s="103" t="s">
        <v>93</v>
      </c>
      <c r="B38" s="76"/>
      <c r="C38" s="77">
        <v>0</v>
      </c>
      <c r="D38" s="78">
        <v>0</v>
      </c>
      <c r="E38" s="79">
        <v>12439</v>
      </c>
      <c r="F38" s="79"/>
      <c r="G38" s="79"/>
      <c r="H38" s="105"/>
    </row>
    <row r="39" spans="1:8" ht="19.5" customHeight="1">
      <c r="A39" s="81" t="s">
        <v>94</v>
      </c>
      <c r="B39" s="76">
        <v>0</v>
      </c>
      <c r="C39" s="84">
        <f>D39-B39</f>
        <v>13570</v>
      </c>
      <c r="D39" s="78">
        <v>13570</v>
      </c>
      <c r="E39" s="79">
        <f>C39+D39</f>
        <v>27140</v>
      </c>
      <c r="F39" s="79"/>
      <c r="G39" s="80"/>
      <c r="H39" s="106" t="s">
        <v>95</v>
      </c>
    </row>
    <row r="40" ht="39" customHeight="1">
      <c r="H40" s="107"/>
    </row>
    <row r="41" ht="20.25" customHeight="1">
      <c r="H41" s="107"/>
    </row>
    <row r="42" ht="12.75">
      <c r="H42" s="107"/>
    </row>
    <row r="43" ht="12.75">
      <c r="H43" s="107"/>
    </row>
    <row r="44" ht="12.75">
      <c r="H44" s="107"/>
    </row>
    <row r="45" ht="12.75">
      <c r="H45" s="107"/>
    </row>
    <row r="46" ht="12.75">
      <c r="H46" s="107"/>
    </row>
  </sheetData>
  <sheetProtection/>
  <mergeCells count="1">
    <mergeCell ref="A1:H2"/>
  </mergeCells>
  <printOptions horizontalCentered="1"/>
  <pageMargins left="0.7097222222222223" right="0.7097222222222223" top="0.75" bottom="0.75" header="0.30972222222222223" footer="0.30972222222222223"/>
  <pageSetup horizontalDpi="600" verticalDpi="600" orientation="portrait" paperSize="9" scale="9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E43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41.7109375" style="48" customWidth="1"/>
    <col min="2" max="2" width="17.8515625" style="12" customWidth="1"/>
    <col min="3" max="3" width="18.28125" style="15" customWidth="1"/>
    <col min="4" max="4" width="18.421875" style="15" customWidth="1"/>
    <col min="5" max="5" width="34.57421875" style="128" customWidth="1"/>
    <col min="6" max="6" width="9.140625" style="48" bestFit="1" customWidth="1"/>
    <col min="7" max="16384" width="9.140625" style="48" customWidth="1"/>
  </cols>
  <sheetData>
    <row r="1" spans="1:5" ht="27.75" customHeight="1">
      <c r="A1" s="163" t="s">
        <v>96</v>
      </c>
      <c r="B1" s="163"/>
      <c r="C1" s="163"/>
      <c r="D1" s="163"/>
      <c r="E1" s="163"/>
    </row>
    <row r="2" spans="1:5" ht="15" customHeight="1">
      <c r="A2" s="108"/>
      <c r="B2" s="109"/>
      <c r="C2" s="110"/>
      <c r="D2" s="110"/>
      <c r="E2" s="52" t="s">
        <v>1</v>
      </c>
    </row>
    <row r="3" spans="1:5" s="113" customFormat="1" ht="42.75" customHeight="1">
      <c r="A3" s="56" t="s">
        <v>97</v>
      </c>
      <c r="B3" s="111" t="s">
        <v>98</v>
      </c>
      <c r="C3" s="112" t="s">
        <v>245</v>
      </c>
      <c r="D3" s="112" t="s">
        <v>246</v>
      </c>
      <c r="E3" s="56" t="s">
        <v>4</v>
      </c>
    </row>
    <row r="4" spans="1:5" ht="16.5" customHeight="1">
      <c r="A4" s="114" t="s">
        <v>5</v>
      </c>
      <c r="B4" s="47">
        <f>B5+B22</f>
        <v>184072</v>
      </c>
      <c r="C4" s="47">
        <f>C5+C22</f>
        <v>199271</v>
      </c>
      <c r="D4" s="47">
        <f>D5+D22</f>
        <v>383343</v>
      </c>
      <c r="E4" s="115"/>
    </row>
    <row r="5" spans="1:5" ht="16.5" customHeight="1">
      <c r="A5" s="116" t="s">
        <v>99</v>
      </c>
      <c r="B5" s="9">
        <f>SUM(B9:B21)</f>
        <v>140417</v>
      </c>
      <c r="C5" s="117">
        <f>SUM(C9:C21)</f>
        <v>36661</v>
      </c>
      <c r="D5" s="117">
        <f>SUM(D9:D21)</f>
        <v>177078</v>
      </c>
      <c r="E5" s="118"/>
    </row>
    <row r="6" spans="1:5" ht="16.5" customHeight="1">
      <c r="A6" s="119" t="s">
        <v>100</v>
      </c>
      <c r="B6" s="9"/>
      <c r="C6" s="10">
        <f aca="true" t="shared" si="0" ref="C6:C27">D6-B6</f>
        <v>0</v>
      </c>
      <c r="D6" s="10"/>
      <c r="E6" s="120"/>
    </row>
    <row r="7" spans="1:5" ht="16.5" customHeight="1">
      <c r="A7" s="119" t="s">
        <v>101</v>
      </c>
      <c r="B7" s="9"/>
      <c r="C7" s="10">
        <f t="shared" si="0"/>
        <v>0</v>
      </c>
      <c r="D7" s="10"/>
      <c r="E7" s="120"/>
    </row>
    <row r="8" spans="1:5" ht="16.5" customHeight="1">
      <c r="A8" s="119" t="s">
        <v>102</v>
      </c>
      <c r="B8" s="9"/>
      <c r="C8" s="10">
        <f t="shared" si="0"/>
        <v>0</v>
      </c>
      <c r="D8" s="10"/>
      <c r="E8" s="120"/>
    </row>
    <row r="9" spans="1:5" ht="16.5" customHeight="1">
      <c r="A9" s="119" t="s">
        <v>103</v>
      </c>
      <c r="B9" s="9"/>
      <c r="C9" s="10">
        <f t="shared" si="0"/>
        <v>0</v>
      </c>
      <c r="D9" s="10"/>
      <c r="E9" s="120"/>
    </row>
    <row r="10" spans="1:5" ht="16.5" customHeight="1">
      <c r="A10" s="119" t="s">
        <v>104</v>
      </c>
      <c r="B10" s="9"/>
      <c r="C10" s="10">
        <f t="shared" si="0"/>
        <v>0</v>
      </c>
      <c r="D10" s="10"/>
      <c r="E10" s="120"/>
    </row>
    <row r="11" spans="1:5" ht="16.5" customHeight="1">
      <c r="A11" s="119" t="s">
        <v>105</v>
      </c>
      <c r="B11" s="9"/>
      <c r="C11" s="10">
        <f t="shared" si="0"/>
        <v>0</v>
      </c>
      <c r="D11" s="10"/>
      <c r="E11" s="120"/>
    </row>
    <row r="12" spans="1:5" ht="16.5" customHeight="1">
      <c r="A12" s="119" t="s">
        <v>106</v>
      </c>
      <c r="B12" s="9"/>
      <c r="C12" s="10">
        <f t="shared" si="0"/>
        <v>0</v>
      </c>
      <c r="D12" s="10"/>
      <c r="E12" s="120"/>
    </row>
    <row r="13" spans="1:5" ht="16.5" customHeight="1">
      <c r="A13" s="119" t="s">
        <v>107</v>
      </c>
      <c r="B13" s="9">
        <v>350</v>
      </c>
      <c r="C13" s="10">
        <f t="shared" si="0"/>
        <v>0</v>
      </c>
      <c r="D13" s="121">
        <v>350</v>
      </c>
      <c r="E13" s="120" t="s">
        <v>108</v>
      </c>
    </row>
    <row r="14" spans="1:5" ht="16.5" customHeight="1">
      <c r="A14" s="119" t="s">
        <v>109</v>
      </c>
      <c r="B14" s="9">
        <v>139164</v>
      </c>
      <c r="C14" s="10">
        <f t="shared" si="0"/>
        <v>36661</v>
      </c>
      <c r="D14" s="122">
        <v>175825</v>
      </c>
      <c r="E14" s="120" t="s">
        <v>108</v>
      </c>
    </row>
    <row r="15" spans="1:5" ht="16.5" customHeight="1">
      <c r="A15" s="119" t="s">
        <v>110</v>
      </c>
      <c r="B15" s="9"/>
      <c r="C15" s="123">
        <f t="shared" si="0"/>
        <v>0</v>
      </c>
      <c r="D15" s="124"/>
      <c r="E15" s="120"/>
    </row>
    <row r="16" spans="1:5" ht="16.5" customHeight="1">
      <c r="A16" s="119" t="s">
        <v>111</v>
      </c>
      <c r="B16" s="9">
        <v>903</v>
      </c>
      <c r="C16" s="10">
        <f t="shared" si="0"/>
        <v>0</v>
      </c>
      <c r="D16" s="10">
        <v>903</v>
      </c>
      <c r="E16" s="120" t="s">
        <v>108</v>
      </c>
    </row>
    <row r="17" spans="1:5" ht="16.5" customHeight="1">
      <c r="A17" s="119" t="s">
        <v>112</v>
      </c>
      <c r="B17" s="9"/>
      <c r="C17" s="10">
        <f t="shared" si="0"/>
        <v>0</v>
      </c>
      <c r="D17" s="10">
        <v>0</v>
      </c>
      <c r="E17" s="120"/>
    </row>
    <row r="18" spans="1:5" ht="16.5" customHeight="1">
      <c r="A18" s="119" t="s">
        <v>113</v>
      </c>
      <c r="B18" s="9"/>
      <c r="C18" s="10"/>
      <c r="D18" s="10"/>
      <c r="E18" s="120"/>
    </row>
    <row r="19" spans="1:5" ht="16.5" customHeight="1">
      <c r="A19" s="119" t="s">
        <v>114</v>
      </c>
      <c r="B19" s="9"/>
      <c r="C19" s="10">
        <f t="shared" si="0"/>
        <v>0</v>
      </c>
      <c r="D19" s="10"/>
      <c r="E19" s="120"/>
    </row>
    <row r="20" spans="1:5" ht="16.5" customHeight="1">
      <c r="A20" s="119" t="s">
        <v>115</v>
      </c>
      <c r="B20" s="9"/>
      <c r="C20" s="10">
        <f t="shared" si="0"/>
        <v>0</v>
      </c>
      <c r="D20" s="10"/>
      <c r="E20" s="120"/>
    </row>
    <row r="21" spans="1:5" ht="16.5" customHeight="1">
      <c r="A21" s="119" t="s">
        <v>116</v>
      </c>
      <c r="B21" s="9"/>
      <c r="C21" s="10">
        <f t="shared" si="0"/>
        <v>0</v>
      </c>
      <c r="D21" s="10"/>
      <c r="E21" s="120"/>
    </row>
    <row r="22" spans="1:5" ht="16.5" customHeight="1">
      <c r="A22" s="116" t="s">
        <v>117</v>
      </c>
      <c r="B22" s="9">
        <f>B23+B24+B25+B26+B27</f>
        <v>43655</v>
      </c>
      <c r="C22" s="9">
        <f>C23+C24+C25+C26+C27</f>
        <v>162610</v>
      </c>
      <c r="D22" s="9">
        <f>D23+D24+D25+D26+D27</f>
        <v>206265</v>
      </c>
      <c r="E22" s="125"/>
    </row>
    <row r="23" spans="1:5" ht="16.5" customHeight="1">
      <c r="A23" s="119" t="s">
        <v>118</v>
      </c>
      <c r="B23" s="9">
        <v>15270</v>
      </c>
      <c r="C23" s="10">
        <f t="shared" si="0"/>
        <v>25125</v>
      </c>
      <c r="D23" s="10">
        <v>40395</v>
      </c>
      <c r="E23" s="120" t="s">
        <v>119</v>
      </c>
    </row>
    <row r="24" spans="1:5" ht="24" customHeight="1">
      <c r="A24" s="119" t="s">
        <v>120</v>
      </c>
      <c r="B24" s="9"/>
      <c r="C24" s="10">
        <f t="shared" si="0"/>
        <v>27307</v>
      </c>
      <c r="D24" s="10">
        <v>27307</v>
      </c>
      <c r="E24" s="129" t="s">
        <v>121</v>
      </c>
    </row>
    <row r="25" spans="1:5" ht="16.5" customHeight="1">
      <c r="A25" s="119" t="s">
        <v>122</v>
      </c>
      <c r="B25" s="9">
        <v>28385</v>
      </c>
      <c r="C25" s="117">
        <f t="shared" si="0"/>
        <v>1</v>
      </c>
      <c r="D25" s="117">
        <v>28386</v>
      </c>
      <c r="E25" s="125" t="s">
        <v>47</v>
      </c>
    </row>
    <row r="26" spans="1:5" ht="16.5" customHeight="1">
      <c r="A26" s="119" t="s">
        <v>123</v>
      </c>
      <c r="B26" s="9"/>
      <c r="C26" s="117">
        <f t="shared" si="0"/>
        <v>0</v>
      </c>
      <c r="D26" s="117"/>
      <c r="E26" s="125"/>
    </row>
    <row r="27" spans="1:5" ht="27" customHeight="1">
      <c r="A27" s="119" t="s">
        <v>124</v>
      </c>
      <c r="B27" s="9">
        <v>0</v>
      </c>
      <c r="C27" s="117">
        <f t="shared" si="0"/>
        <v>110177</v>
      </c>
      <c r="D27" s="117">
        <v>110177</v>
      </c>
      <c r="E27" s="126" t="s">
        <v>125</v>
      </c>
    </row>
    <row r="28" ht="12.75">
      <c r="E28" s="127"/>
    </row>
    <row r="29" ht="20.25" customHeight="1">
      <c r="E29" s="127"/>
    </row>
    <row r="30" ht="12.75">
      <c r="E30" s="127"/>
    </row>
    <row r="31" ht="12.75">
      <c r="E31" s="127"/>
    </row>
    <row r="32" ht="12.75">
      <c r="E32" s="127"/>
    </row>
    <row r="33" ht="12.75">
      <c r="E33" s="127"/>
    </row>
    <row r="34" ht="12.75">
      <c r="E34" s="127"/>
    </row>
    <row r="35" ht="12.75">
      <c r="E35" s="127"/>
    </row>
    <row r="36" ht="12.75">
      <c r="E36" s="127"/>
    </row>
    <row r="37" ht="12.75">
      <c r="E37" s="127"/>
    </row>
    <row r="38" ht="12.75">
      <c r="E38" s="127"/>
    </row>
    <row r="39" ht="12.75">
      <c r="E39" s="127"/>
    </row>
    <row r="40" ht="12.75">
      <c r="E40" s="127"/>
    </row>
    <row r="41" ht="12.75">
      <c r="E41" s="127"/>
    </row>
    <row r="42" ht="12.75">
      <c r="E42" s="127"/>
    </row>
    <row r="43" ht="12.75">
      <c r="E43" s="127"/>
    </row>
  </sheetData>
  <sheetProtection/>
  <mergeCells count="1">
    <mergeCell ref="A1:E1"/>
  </mergeCells>
  <printOptions horizontalCentered="1"/>
  <pageMargins left="0.7097222222222223" right="0.30972222222222223" top="0.34930555555555554" bottom="0.34930555555555554" header="0.30972222222222223" footer="0.3097222222222222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  <outlinePr summaryBelow="0" summaryRight="0"/>
  </sheetPr>
  <dimension ref="A1:E4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41.140625" style="0" customWidth="1"/>
    <col min="2" max="2" width="15.00390625" style="12" customWidth="1"/>
    <col min="3" max="3" width="15.140625" style="1" customWidth="1"/>
    <col min="4" max="4" width="14.8515625" style="15" customWidth="1"/>
    <col min="5" max="5" width="49.28125" style="162" customWidth="1"/>
  </cols>
  <sheetData>
    <row r="1" spans="1:5" ht="27.75" customHeight="1">
      <c r="A1" s="164" t="s">
        <v>126</v>
      </c>
      <c r="B1" s="164"/>
      <c r="C1" s="164"/>
      <c r="D1" s="164"/>
      <c r="E1" s="164"/>
    </row>
    <row r="2" spans="1:5" ht="18" customHeight="1">
      <c r="A2" s="2"/>
      <c r="B2" s="130"/>
      <c r="C2" s="2"/>
      <c r="D2" s="13"/>
      <c r="E2" s="153" t="s">
        <v>1</v>
      </c>
    </row>
    <row r="3" spans="1:5" s="3" customFormat="1" ht="51.75" customHeight="1">
      <c r="A3" s="4" t="s">
        <v>2</v>
      </c>
      <c r="B3" s="131" t="s">
        <v>127</v>
      </c>
      <c r="C3" s="8" t="s">
        <v>247</v>
      </c>
      <c r="D3" s="72" t="s">
        <v>248</v>
      </c>
      <c r="E3" s="154" t="s">
        <v>4</v>
      </c>
    </row>
    <row r="4" spans="1:5" ht="15" customHeight="1">
      <c r="A4" s="46" t="s">
        <v>128</v>
      </c>
      <c r="B4" s="47">
        <f>B5+B39</f>
        <v>184072</v>
      </c>
      <c r="C4" s="47">
        <f>C5+C39</f>
        <v>199271</v>
      </c>
      <c r="D4" s="47">
        <f>D5+D39</f>
        <v>383343</v>
      </c>
      <c r="E4" s="155"/>
    </row>
    <row r="5" spans="1:5" ht="15" customHeight="1">
      <c r="A5" s="5" t="s">
        <v>129</v>
      </c>
      <c r="B5" s="14">
        <f>B6+B9+B12+B18+B20+B26+B29+B30+B31+B35+B36+B37</f>
        <v>89571</v>
      </c>
      <c r="C5" s="151">
        <f>C6+C9+C12+C18+C20+C26+C29+C30+C31+C35+C36+C37</f>
        <v>198094</v>
      </c>
      <c r="D5" s="151">
        <f>D6+D9+D12+D18+D20+D26+D29+D30+D31+D35+D36+D37</f>
        <v>287665</v>
      </c>
      <c r="E5" s="156"/>
    </row>
    <row r="6" spans="1:5" ht="15" customHeight="1">
      <c r="A6" s="5" t="s">
        <v>130</v>
      </c>
      <c r="B6" s="14">
        <f>B7+B8</f>
        <v>15</v>
      </c>
      <c r="C6" s="151">
        <f>C7+C8</f>
        <v>63</v>
      </c>
      <c r="D6" s="151">
        <f>D7+D8</f>
        <v>78</v>
      </c>
      <c r="E6" s="156"/>
    </row>
    <row r="7" spans="1:5" ht="15" customHeight="1">
      <c r="A7" s="7" t="s">
        <v>131</v>
      </c>
      <c r="B7" s="9">
        <v>15</v>
      </c>
      <c r="C7" s="152">
        <f>D7-B7</f>
        <v>43</v>
      </c>
      <c r="D7" s="152">
        <v>58</v>
      </c>
      <c r="E7" s="157" t="s">
        <v>132</v>
      </c>
    </row>
    <row r="8" spans="1:5" ht="15" customHeight="1">
      <c r="A8" s="7" t="s">
        <v>133</v>
      </c>
      <c r="B8" s="9"/>
      <c r="C8" s="152">
        <f>D8-B8</f>
        <v>20</v>
      </c>
      <c r="D8" s="152">
        <v>20</v>
      </c>
      <c r="E8" s="157" t="s">
        <v>134</v>
      </c>
    </row>
    <row r="9" spans="1:5" ht="15" customHeight="1">
      <c r="A9" s="5" t="s">
        <v>135</v>
      </c>
      <c r="B9" s="14">
        <f>B10+B11</f>
        <v>1413</v>
      </c>
      <c r="C9" s="151">
        <f>D9-B9</f>
        <v>3264</v>
      </c>
      <c r="D9" s="151">
        <f>D10+D11</f>
        <v>4677</v>
      </c>
      <c r="E9" s="158"/>
    </row>
    <row r="10" spans="1:5" ht="15" customHeight="1">
      <c r="A10" s="7" t="s">
        <v>136</v>
      </c>
      <c r="B10" s="9">
        <v>1212</v>
      </c>
      <c r="C10" s="152">
        <f>D10-B10</f>
        <v>3264</v>
      </c>
      <c r="D10" s="152">
        <v>4476</v>
      </c>
      <c r="E10" s="157" t="s">
        <v>137</v>
      </c>
    </row>
    <row r="11" spans="1:5" ht="15" customHeight="1">
      <c r="A11" s="7" t="s">
        <v>138</v>
      </c>
      <c r="B11" s="9">
        <v>201</v>
      </c>
      <c r="C11" s="152">
        <f>D11-B11</f>
        <v>0</v>
      </c>
      <c r="D11" s="152">
        <v>201</v>
      </c>
      <c r="E11" s="157" t="s">
        <v>139</v>
      </c>
    </row>
    <row r="12" spans="1:5" ht="15" customHeight="1">
      <c r="A12" s="5" t="s">
        <v>140</v>
      </c>
      <c r="B12" s="14">
        <f>B13+B14+B16+B15</f>
        <v>80017</v>
      </c>
      <c r="C12" s="151">
        <f>C13+C14+C16+C15+C17</f>
        <v>56583</v>
      </c>
      <c r="D12" s="151">
        <f>D13+D14+D16+D15+D17</f>
        <v>136600</v>
      </c>
      <c r="E12" s="158"/>
    </row>
    <row r="13" spans="1:5" ht="26.25" customHeight="1">
      <c r="A13" s="7" t="s">
        <v>141</v>
      </c>
      <c r="B13" s="9">
        <v>79234</v>
      </c>
      <c r="C13" s="152">
        <f>D13-B13</f>
        <v>46211</v>
      </c>
      <c r="D13" s="152">
        <v>125445</v>
      </c>
      <c r="E13" s="157"/>
    </row>
    <row r="14" spans="1:5" ht="20.25" customHeight="1">
      <c r="A14" s="7" t="s">
        <v>142</v>
      </c>
      <c r="B14" s="9">
        <v>732</v>
      </c>
      <c r="C14" s="152">
        <f>D14-B14</f>
        <v>0</v>
      </c>
      <c r="D14" s="152">
        <v>732</v>
      </c>
      <c r="E14" s="157" t="s">
        <v>143</v>
      </c>
    </row>
    <row r="15" spans="1:5" ht="17.25" customHeight="1">
      <c r="A15" s="7" t="s">
        <v>144</v>
      </c>
      <c r="B15" s="9">
        <v>51</v>
      </c>
      <c r="C15" s="152">
        <f>D15-B15</f>
        <v>9116</v>
      </c>
      <c r="D15" s="152">
        <v>9167</v>
      </c>
      <c r="E15" s="159" t="s">
        <v>234</v>
      </c>
    </row>
    <row r="16" spans="1:5" ht="15.75" customHeight="1">
      <c r="A16" s="7" t="s">
        <v>145</v>
      </c>
      <c r="B16" s="9"/>
      <c r="C16" s="152">
        <v>0</v>
      </c>
      <c r="D16" s="152">
        <v>0</v>
      </c>
      <c r="E16" s="157"/>
    </row>
    <row r="17" spans="1:5" ht="13.5" customHeight="1">
      <c r="A17" s="7" t="s">
        <v>146</v>
      </c>
      <c r="B17" s="9">
        <v>0</v>
      </c>
      <c r="C17" s="152">
        <f>D17-B17</f>
        <v>1256</v>
      </c>
      <c r="D17" s="152">
        <v>1256</v>
      </c>
      <c r="E17" s="159" t="s">
        <v>235</v>
      </c>
    </row>
    <row r="18" spans="1:5" ht="15" customHeight="1">
      <c r="A18" s="5" t="s">
        <v>147</v>
      </c>
      <c r="B18" s="14">
        <f>B19</f>
        <v>210</v>
      </c>
      <c r="C18" s="151">
        <f>C19</f>
        <v>0</v>
      </c>
      <c r="D18" s="151">
        <f>D19</f>
        <v>210</v>
      </c>
      <c r="E18" s="158"/>
    </row>
    <row r="19" spans="1:5" ht="15" customHeight="1">
      <c r="A19" s="7" t="s">
        <v>148</v>
      </c>
      <c r="B19" s="9">
        <v>210</v>
      </c>
      <c r="C19" s="152">
        <f>D19-B19</f>
        <v>0</v>
      </c>
      <c r="D19" s="152">
        <v>210</v>
      </c>
      <c r="E19" s="157" t="s">
        <v>149</v>
      </c>
    </row>
    <row r="20" spans="1:5" ht="15" customHeight="1">
      <c r="A20" s="6" t="s">
        <v>150</v>
      </c>
      <c r="B20" s="9">
        <f>B25</f>
        <v>15</v>
      </c>
      <c r="C20" s="152">
        <f>C25</f>
        <v>0</v>
      </c>
      <c r="D20" s="152">
        <f>D25</f>
        <v>15</v>
      </c>
      <c r="E20" s="159"/>
    </row>
    <row r="21" spans="1:5" ht="15" customHeight="1" hidden="1">
      <c r="A21" s="7" t="s">
        <v>151</v>
      </c>
      <c r="B21" s="9"/>
      <c r="C21" s="152">
        <f aca="true" t="shared" si="0" ref="C21:C28">D21-B21</f>
        <v>0</v>
      </c>
      <c r="D21" s="152"/>
      <c r="E21" s="159"/>
    </row>
    <row r="22" spans="1:5" ht="15" customHeight="1" hidden="1">
      <c r="A22" s="7" t="s">
        <v>152</v>
      </c>
      <c r="B22" s="9"/>
      <c r="C22" s="152">
        <f t="shared" si="0"/>
        <v>0</v>
      </c>
      <c r="D22" s="152"/>
      <c r="E22" s="159"/>
    </row>
    <row r="23" spans="1:5" ht="15" customHeight="1" hidden="1">
      <c r="A23" s="7" t="s">
        <v>153</v>
      </c>
      <c r="B23" s="9"/>
      <c r="C23" s="152">
        <f t="shared" si="0"/>
        <v>0</v>
      </c>
      <c r="D23" s="152"/>
      <c r="E23" s="159"/>
    </row>
    <row r="24" spans="1:5" ht="15" customHeight="1" hidden="1">
      <c r="A24" s="7" t="s">
        <v>154</v>
      </c>
      <c r="B24" s="9"/>
      <c r="C24" s="152">
        <f t="shared" si="0"/>
        <v>0</v>
      </c>
      <c r="D24" s="152"/>
      <c r="E24" s="159"/>
    </row>
    <row r="25" spans="1:5" ht="15" customHeight="1">
      <c r="A25" s="7" t="s">
        <v>155</v>
      </c>
      <c r="B25" s="9">
        <v>15</v>
      </c>
      <c r="C25" s="152">
        <f t="shared" si="0"/>
        <v>0</v>
      </c>
      <c r="D25" s="152">
        <v>15</v>
      </c>
      <c r="E25" s="157" t="s">
        <v>156</v>
      </c>
    </row>
    <row r="26" spans="1:5" ht="15" customHeight="1">
      <c r="A26" s="6" t="s">
        <v>157</v>
      </c>
      <c r="B26" s="9"/>
      <c r="C26" s="152">
        <f t="shared" si="0"/>
        <v>0</v>
      </c>
      <c r="D26" s="152"/>
      <c r="E26" s="159"/>
    </row>
    <row r="27" spans="1:5" ht="15" customHeight="1" hidden="1">
      <c r="A27" s="7" t="s">
        <v>158</v>
      </c>
      <c r="B27" s="9"/>
      <c r="C27" s="152">
        <f t="shared" si="0"/>
        <v>0</v>
      </c>
      <c r="D27" s="152"/>
      <c r="E27" s="159"/>
    </row>
    <row r="28" spans="1:5" ht="0.75" customHeight="1">
      <c r="A28" s="7" t="s">
        <v>159</v>
      </c>
      <c r="B28" s="9"/>
      <c r="C28" s="152">
        <f t="shared" si="0"/>
        <v>0</v>
      </c>
      <c r="D28" s="152"/>
      <c r="E28" s="159"/>
    </row>
    <row r="29" spans="1:5" ht="15" customHeight="1">
      <c r="A29" s="5" t="s">
        <v>160</v>
      </c>
      <c r="B29" s="14"/>
      <c r="C29" s="151"/>
      <c r="D29" s="151"/>
      <c r="E29" s="158"/>
    </row>
    <row r="30" spans="1:5" ht="15" customHeight="1">
      <c r="A30" s="6" t="s">
        <v>161</v>
      </c>
      <c r="B30" s="9"/>
      <c r="C30" s="152">
        <f aca="true" t="shared" si="1" ref="C30:C42">D30-B30</f>
        <v>0</v>
      </c>
      <c r="D30" s="152"/>
      <c r="E30" s="159"/>
    </row>
    <row r="31" spans="1:5" ht="15" customHeight="1">
      <c r="A31" s="5" t="s">
        <v>162</v>
      </c>
      <c r="B31" s="14">
        <f>B32+B33+B34</f>
        <v>1971</v>
      </c>
      <c r="C31" s="151">
        <f t="shared" si="1"/>
        <v>109346</v>
      </c>
      <c r="D31" s="151">
        <f>D32+D33+D34</f>
        <v>111317</v>
      </c>
      <c r="E31" s="158"/>
    </row>
    <row r="32" spans="1:5" ht="15" customHeight="1">
      <c r="A32" s="7" t="s">
        <v>163</v>
      </c>
      <c r="B32" s="9"/>
      <c r="C32" s="152">
        <f t="shared" si="1"/>
        <v>109000</v>
      </c>
      <c r="D32" s="152">
        <v>109000</v>
      </c>
      <c r="E32" s="157" t="s">
        <v>236</v>
      </c>
    </row>
    <row r="33" spans="1:5" ht="15" customHeight="1">
      <c r="A33" s="7" t="s">
        <v>164</v>
      </c>
      <c r="B33" s="9">
        <v>0</v>
      </c>
      <c r="C33" s="152">
        <f t="shared" si="1"/>
        <v>0</v>
      </c>
      <c r="D33" s="152"/>
      <c r="E33" s="159"/>
    </row>
    <row r="34" spans="1:5" ht="36.75" customHeight="1">
      <c r="A34" s="7" t="s">
        <v>165</v>
      </c>
      <c r="B34" s="9">
        <v>1971</v>
      </c>
      <c r="C34" s="152">
        <f t="shared" si="1"/>
        <v>346</v>
      </c>
      <c r="D34" s="152">
        <v>2317</v>
      </c>
      <c r="E34" s="157" t="s">
        <v>237</v>
      </c>
    </row>
    <row r="35" spans="1:5" ht="13.5" customHeight="1">
      <c r="A35" s="5" t="s">
        <v>166</v>
      </c>
      <c r="B35" s="14">
        <v>5930</v>
      </c>
      <c r="C35" s="151">
        <f t="shared" si="1"/>
        <v>1381</v>
      </c>
      <c r="D35" s="151">
        <v>7311</v>
      </c>
      <c r="E35" s="160" t="s">
        <v>238</v>
      </c>
    </row>
    <row r="36" spans="1:5" ht="13.5" customHeight="1">
      <c r="A36" s="5" t="s">
        <v>167</v>
      </c>
      <c r="B36" s="14">
        <v>0</v>
      </c>
      <c r="C36" s="151">
        <f t="shared" si="1"/>
        <v>150</v>
      </c>
      <c r="D36" s="151">
        <v>150</v>
      </c>
      <c r="E36" s="158" t="s">
        <v>239</v>
      </c>
    </row>
    <row r="37" spans="1:5" ht="13.5" customHeight="1">
      <c r="A37" s="5" t="s">
        <v>168</v>
      </c>
      <c r="B37" s="14">
        <v>0</v>
      </c>
      <c r="C37" s="151">
        <f t="shared" si="1"/>
        <v>27307</v>
      </c>
      <c r="D37" s="151">
        <v>27307</v>
      </c>
      <c r="E37" s="158" t="s">
        <v>169</v>
      </c>
    </row>
    <row r="38" spans="1:5" ht="13.5" customHeight="1">
      <c r="A38" s="7"/>
      <c r="B38" s="9"/>
      <c r="C38" s="152"/>
      <c r="D38" s="152"/>
      <c r="E38" s="157"/>
    </row>
    <row r="39" spans="1:5" ht="15.75" customHeight="1">
      <c r="A39" s="5" t="s">
        <v>83</v>
      </c>
      <c r="B39" s="14">
        <f>B40+B41+B42</f>
        <v>94501</v>
      </c>
      <c r="C39" s="151">
        <f>C40+C41+C42</f>
        <v>1177</v>
      </c>
      <c r="D39" s="151">
        <f>D40+D41+D42</f>
        <v>95678</v>
      </c>
      <c r="E39" s="158"/>
    </row>
    <row r="40" spans="1:5" s="133" customFormat="1" ht="30" customHeight="1">
      <c r="A40" s="132" t="s">
        <v>170</v>
      </c>
      <c r="B40" s="11">
        <v>94501</v>
      </c>
      <c r="C40" s="152">
        <f t="shared" si="1"/>
        <v>0</v>
      </c>
      <c r="D40" s="152">
        <v>94501</v>
      </c>
      <c r="E40" s="157" t="s">
        <v>240</v>
      </c>
    </row>
    <row r="41" spans="1:5" s="133" customFormat="1" ht="19.5" customHeight="1">
      <c r="A41" s="132" t="s">
        <v>171</v>
      </c>
      <c r="B41" s="11"/>
      <c r="C41" s="152"/>
      <c r="D41" s="152"/>
      <c r="E41" s="159" t="s">
        <v>241</v>
      </c>
    </row>
    <row r="42" spans="1:5" s="133" customFormat="1" ht="20.25" customHeight="1">
      <c r="A42" s="132" t="s">
        <v>172</v>
      </c>
      <c r="B42" s="11">
        <v>0</v>
      </c>
      <c r="C42" s="152">
        <f t="shared" si="1"/>
        <v>1177</v>
      </c>
      <c r="D42" s="152">
        <v>1177</v>
      </c>
      <c r="E42" s="159" t="s">
        <v>242</v>
      </c>
    </row>
    <row r="43" ht="12.75">
      <c r="E43" s="161"/>
    </row>
  </sheetData>
  <sheetProtection/>
  <mergeCells count="1">
    <mergeCell ref="A1:E1"/>
  </mergeCells>
  <printOptions horizontalCentered="1"/>
  <pageMargins left="0.75" right="0.75" top="0.38958333333333334" bottom="0.2" header="0.5097222222222222" footer="0.5097222222222222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Y56"/>
  <sheetViews>
    <sheetView tabSelected="1" zoomScalePageLayoutView="0" workbookViewId="0" topLeftCell="A1">
      <selection activeCell="H4" sqref="H4"/>
    </sheetView>
  </sheetViews>
  <sheetFormatPr defaultColWidth="11.140625" defaultRowHeight="12.75"/>
  <cols>
    <col min="1" max="1" width="10.00390625" style="17" customWidth="1"/>
    <col min="2" max="2" width="38.57421875" style="16" customWidth="1"/>
    <col min="3" max="3" width="45.421875" style="16" customWidth="1"/>
    <col min="4" max="4" width="14.140625" style="17" customWidth="1"/>
    <col min="5" max="5" width="19.8515625" style="18" customWidth="1"/>
    <col min="6" max="6" width="17.140625" style="17" customWidth="1"/>
    <col min="7" max="233" width="11.140625" style="17" customWidth="1"/>
    <col min="234" max="234" width="11.140625" style="19" bestFit="1" customWidth="1"/>
    <col min="235" max="16384" width="11.140625" style="19" customWidth="1"/>
  </cols>
  <sheetData>
    <row r="1" spans="1:6" s="17" customFormat="1" ht="50.25" customHeight="1">
      <c r="A1" s="172" t="s">
        <v>173</v>
      </c>
      <c r="B1" s="172"/>
      <c r="C1" s="172"/>
      <c r="D1" s="172"/>
      <c r="E1" s="172"/>
      <c r="F1" s="172"/>
    </row>
    <row r="2" spans="1:6" s="17" customFormat="1" ht="24.75" customHeight="1">
      <c r="A2" s="165" t="s">
        <v>174</v>
      </c>
      <c r="B2" s="165"/>
      <c r="C2" s="165"/>
      <c r="D2" s="21"/>
      <c r="E2" s="20"/>
      <c r="F2" s="173" t="s">
        <v>249</v>
      </c>
    </row>
    <row r="3" spans="1:6" s="23" customFormat="1" ht="36" customHeight="1">
      <c r="A3" s="22" t="s">
        <v>175</v>
      </c>
      <c r="B3" s="22" t="s">
        <v>176</v>
      </c>
      <c r="C3" s="22" t="s">
        <v>177</v>
      </c>
      <c r="D3" s="22" t="s">
        <v>178</v>
      </c>
      <c r="E3" s="22" t="s">
        <v>179</v>
      </c>
      <c r="F3" s="22" t="s">
        <v>233</v>
      </c>
    </row>
    <row r="4" spans="1:6" s="29" customFormat="1" ht="33" customHeight="1">
      <c r="A4" s="24">
        <v>1</v>
      </c>
      <c r="B4" s="25" t="s">
        <v>180</v>
      </c>
      <c r="C4" s="26" t="s">
        <v>181</v>
      </c>
      <c r="D4" s="27" t="s">
        <v>182</v>
      </c>
      <c r="E4" s="26" t="s">
        <v>183</v>
      </c>
      <c r="F4" s="28">
        <v>4491.7029999999995</v>
      </c>
    </row>
    <row r="5" spans="1:6" s="29" customFormat="1" ht="33" customHeight="1">
      <c r="A5" s="27">
        <v>2</v>
      </c>
      <c r="B5" s="26" t="s">
        <v>184</v>
      </c>
      <c r="C5" s="26" t="s">
        <v>185</v>
      </c>
      <c r="D5" s="27" t="s">
        <v>182</v>
      </c>
      <c r="E5" s="26" t="s">
        <v>186</v>
      </c>
      <c r="F5" s="28">
        <v>8000</v>
      </c>
    </row>
    <row r="6" spans="1:6" s="29" customFormat="1" ht="33" customHeight="1">
      <c r="A6" s="27">
        <v>3</v>
      </c>
      <c r="B6" s="26" t="s">
        <v>184</v>
      </c>
      <c r="C6" s="26" t="s">
        <v>181</v>
      </c>
      <c r="D6" s="27" t="s">
        <v>182</v>
      </c>
      <c r="E6" s="26" t="s">
        <v>186</v>
      </c>
      <c r="F6" s="28">
        <v>3000</v>
      </c>
    </row>
    <row r="7" spans="1:6" s="29" customFormat="1" ht="33" customHeight="1">
      <c r="A7" s="24">
        <v>4</v>
      </c>
      <c r="B7" s="26" t="s">
        <v>187</v>
      </c>
      <c r="C7" s="26" t="s">
        <v>185</v>
      </c>
      <c r="D7" s="27" t="s">
        <v>182</v>
      </c>
      <c r="E7" s="26" t="s">
        <v>188</v>
      </c>
      <c r="F7" s="28">
        <v>1000</v>
      </c>
    </row>
    <row r="8" spans="1:233" s="32" customFormat="1" ht="33" customHeight="1">
      <c r="A8" s="27">
        <v>5</v>
      </c>
      <c r="B8" s="30" t="s">
        <v>189</v>
      </c>
      <c r="C8" s="26" t="s">
        <v>181</v>
      </c>
      <c r="D8" s="27" t="s">
        <v>182</v>
      </c>
      <c r="E8" s="26" t="s">
        <v>190</v>
      </c>
      <c r="F8" s="28">
        <v>508.297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</row>
    <row r="9" spans="1:233" s="37" customFormat="1" ht="33" customHeight="1">
      <c r="A9" s="33"/>
      <c r="B9" s="166" t="s">
        <v>191</v>
      </c>
      <c r="C9" s="167"/>
      <c r="D9" s="168"/>
      <c r="E9" s="34"/>
      <c r="F9" s="35">
        <v>17000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</row>
    <row r="10" spans="1:6" s="29" customFormat="1" ht="33" customHeight="1">
      <c r="A10" s="27">
        <v>6</v>
      </c>
      <c r="B10" s="38" t="s">
        <v>192</v>
      </c>
      <c r="C10" s="26" t="s">
        <v>193</v>
      </c>
      <c r="D10" s="27" t="s">
        <v>194</v>
      </c>
      <c r="E10" s="26" t="s">
        <v>195</v>
      </c>
      <c r="F10" s="28">
        <v>2600</v>
      </c>
    </row>
    <row r="11" spans="1:6" s="29" customFormat="1" ht="33" customHeight="1">
      <c r="A11" s="24">
        <v>7</v>
      </c>
      <c r="B11" s="38" t="s">
        <v>196</v>
      </c>
      <c r="C11" s="26" t="s">
        <v>197</v>
      </c>
      <c r="D11" s="27" t="s">
        <v>194</v>
      </c>
      <c r="E11" s="26" t="s">
        <v>198</v>
      </c>
      <c r="F11" s="28">
        <v>10000</v>
      </c>
    </row>
    <row r="12" spans="1:6" s="29" customFormat="1" ht="33" customHeight="1">
      <c r="A12" s="27">
        <v>8</v>
      </c>
      <c r="B12" s="26" t="s">
        <v>199</v>
      </c>
      <c r="C12" s="39" t="s">
        <v>200</v>
      </c>
      <c r="D12" s="27" t="s">
        <v>194</v>
      </c>
      <c r="E12" s="26" t="s">
        <v>201</v>
      </c>
      <c r="F12" s="28">
        <v>5000</v>
      </c>
    </row>
    <row r="13" spans="1:6" s="29" customFormat="1" ht="33" customHeight="1">
      <c r="A13" s="27">
        <v>9</v>
      </c>
      <c r="B13" s="38" t="s">
        <v>199</v>
      </c>
      <c r="C13" s="26" t="s">
        <v>197</v>
      </c>
      <c r="D13" s="27" t="s">
        <v>194</v>
      </c>
      <c r="E13" s="26" t="s">
        <v>201</v>
      </c>
      <c r="F13" s="28">
        <v>10000</v>
      </c>
    </row>
    <row r="14" spans="1:6" s="29" customFormat="1" ht="33" customHeight="1">
      <c r="A14" s="24">
        <v>10</v>
      </c>
      <c r="B14" s="38" t="s">
        <v>202</v>
      </c>
      <c r="C14" s="26" t="s">
        <v>203</v>
      </c>
      <c r="D14" s="27" t="s">
        <v>194</v>
      </c>
      <c r="E14" s="26" t="s">
        <v>217</v>
      </c>
      <c r="F14" s="28">
        <v>2000</v>
      </c>
    </row>
    <row r="15" spans="1:6" s="29" customFormat="1" ht="33" customHeight="1">
      <c r="A15" s="27">
        <v>11</v>
      </c>
      <c r="B15" s="26" t="s">
        <v>204</v>
      </c>
      <c r="C15" s="39" t="s">
        <v>200</v>
      </c>
      <c r="D15" s="27" t="s">
        <v>194</v>
      </c>
      <c r="E15" s="26" t="s">
        <v>205</v>
      </c>
      <c r="F15" s="28">
        <v>4000</v>
      </c>
    </row>
    <row r="16" spans="1:6" s="29" customFormat="1" ht="33" customHeight="1">
      <c r="A16" s="27">
        <v>12</v>
      </c>
      <c r="B16" s="38" t="s">
        <v>206</v>
      </c>
      <c r="C16" s="26" t="s">
        <v>197</v>
      </c>
      <c r="D16" s="27" t="s">
        <v>194</v>
      </c>
      <c r="E16" s="26" t="s">
        <v>205</v>
      </c>
      <c r="F16" s="28">
        <v>2500</v>
      </c>
    </row>
    <row r="17" spans="1:6" s="29" customFormat="1" ht="33" customHeight="1">
      <c r="A17" s="24">
        <v>13</v>
      </c>
      <c r="B17" s="38" t="s">
        <v>207</v>
      </c>
      <c r="C17" s="26" t="s">
        <v>208</v>
      </c>
      <c r="D17" s="27" t="s">
        <v>194</v>
      </c>
      <c r="E17" s="26" t="s">
        <v>190</v>
      </c>
      <c r="F17" s="28">
        <v>3000</v>
      </c>
    </row>
    <row r="18" spans="1:6" s="29" customFormat="1" ht="33" customHeight="1">
      <c r="A18" s="27">
        <v>15</v>
      </c>
      <c r="B18" s="38" t="s">
        <v>209</v>
      </c>
      <c r="C18" s="26" t="s">
        <v>212</v>
      </c>
      <c r="D18" s="27" t="s">
        <v>194</v>
      </c>
      <c r="E18" s="26" t="s">
        <v>211</v>
      </c>
      <c r="F18" s="28">
        <v>20000</v>
      </c>
    </row>
    <row r="19" spans="1:6" s="29" customFormat="1" ht="33" customHeight="1">
      <c r="A19" s="24">
        <v>16</v>
      </c>
      <c r="B19" s="38" t="s">
        <v>213</v>
      </c>
      <c r="C19" s="26" t="s">
        <v>208</v>
      </c>
      <c r="D19" s="27" t="s">
        <v>194</v>
      </c>
      <c r="E19" s="26" t="s">
        <v>190</v>
      </c>
      <c r="F19" s="28">
        <v>3400</v>
      </c>
    </row>
    <row r="20" spans="1:6" s="29" customFormat="1" ht="33" customHeight="1">
      <c r="A20" s="27">
        <v>17</v>
      </c>
      <c r="B20" s="38" t="s">
        <v>214</v>
      </c>
      <c r="C20" s="26" t="s">
        <v>197</v>
      </c>
      <c r="D20" s="27" t="s">
        <v>194</v>
      </c>
      <c r="E20" s="26" t="s">
        <v>215</v>
      </c>
      <c r="F20" s="28">
        <v>3000</v>
      </c>
    </row>
    <row r="21" spans="1:6" s="29" customFormat="1" ht="33" customHeight="1">
      <c r="A21" s="27">
        <v>18</v>
      </c>
      <c r="B21" s="38" t="s">
        <v>216</v>
      </c>
      <c r="C21" s="26" t="s">
        <v>203</v>
      </c>
      <c r="D21" s="27" t="s">
        <v>194</v>
      </c>
      <c r="E21" s="26" t="s">
        <v>217</v>
      </c>
      <c r="F21" s="28">
        <v>2000</v>
      </c>
    </row>
    <row r="22" spans="1:6" s="29" customFormat="1" ht="33" customHeight="1">
      <c r="A22" s="24">
        <v>19</v>
      </c>
      <c r="B22" s="26" t="s">
        <v>218</v>
      </c>
      <c r="C22" s="26" t="s">
        <v>210</v>
      </c>
      <c r="D22" s="27" t="s">
        <v>194</v>
      </c>
      <c r="E22" s="26" t="s">
        <v>219</v>
      </c>
      <c r="F22" s="28">
        <v>5500</v>
      </c>
    </row>
    <row r="23" spans="1:6" s="29" customFormat="1" ht="33" customHeight="1">
      <c r="A23" s="27">
        <v>20</v>
      </c>
      <c r="B23" s="26" t="s">
        <v>220</v>
      </c>
      <c r="C23" s="39" t="s">
        <v>200</v>
      </c>
      <c r="D23" s="27" t="s">
        <v>194</v>
      </c>
      <c r="E23" s="26" t="s">
        <v>221</v>
      </c>
      <c r="F23" s="28">
        <v>6000</v>
      </c>
    </row>
    <row r="24" spans="1:6" s="29" customFormat="1" ht="33" customHeight="1">
      <c r="A24" s="27">
        <v>21</v>
      </c>
      <c r="B24" s="38" t="s">
        <v>222</v>
      </c>
      <c r="C24" s="26" t="s">
        <v>223</v>
      </c>
      <c r="D24" s="27" t="s">
        <v>194</v>
      </c>
      <c r="E24" s="26" t="s">
        <v>186</v>
      </c>
      <c r="F24" s="28">
        <v>7500</v>
      </c>
    </row>
    <row r="25" spans="1:6" s="29" customFormat="1" ht="33" customHeight="1">
      <c r="A25" s="24">
        <v>22</v>
      </c>
      <c r="B25" s="26" t="s">
        <v>224</v>
      </c>
      <c r="C25" s="39" t="s">
        <v>225</v>
      </c>
      <c r="D25" s="27" t="s">
        <v>194</v>
      </c>
      <c r="E25" s="26" t="s">
        <v>219</v>
      </c>
      <c r="F25" s="28">
        <v>4500</v>
      </c>
    </row>
    <row r="26" spans="1:6" s="29" customFormat="1" ht="33" customHeight="1">
      <c r="A26" s="27">
        <v>23</v>
      </c>
      <c r="B26" s="26" t="s">
        <v>226</v>
      </c>
      <c r="C26" s="39" t="s">
        <v>200</v>
      </c>
      <c r="D26" s="27" t="s">
        <v>194</v>
      </c>
      <c r="E26" s="26" t="s">
        <v>195</v>
      </c>
      <c r="F26" s="28">
        <v>5000</v>
      </c>
    </row>
    <row r="27" spans="1:6" s="29" customFormat="1" ht="33" customHeight="1">
      <c r="A27" s="27">
        <v>24</v>
      </c>
      <c r="B27" s="26" t="s">
        <v>226</v>
      </c>
      <c r="C27" s="26" t="s">
        <v>197</v>
      </c>
      <c r="D27" s="27" t="s">
        <v>194</v>
      </c>
      <c r="E27" s="26" t="s">
        <v>195</v>
      </c>
      <c r="F27" s="28">
        <v>10000</v>
      </c>
    </row>
    <row r="28" spans="1:233" s="32" customFormat="1" ht="33" customHeight="1">
      <c r="A28" s="24">
        <v>25</v>
      </c>
      <c r="B28" s="30" t="s">
        <v>227</v>
      </c>
      <c r="C28" s="39" t="s">
        <v>200</v>
      </c>
      <c r="D28" s="27" t="s">
        <v>194</v>
      </c>
      <c r="E28" s="26" t="s">
        <v>201</v>
      </c>
      <c r="F28" s="28">
        <v>1000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</row>
    <row r="29" spans="1:233" s="32" customFormat="1" ht="33" customHeight="1">
      <c r="A29" s="27">
        <v>26</v>
      </c>
      <c r="B29" s="30" t="s">
        <v>228</v>
      </c>
      <c r="C29" s="39" t="s">
        <v>200</v>
      </c>
      <c r="D29" s="27" t="s">
        <v>194</v>
      </c>
      <c r="E29" s="30" t="s">
        <v>229</v>
      </c>
      <c r="F29" s="28">
        <v>1000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</row>
    <row r="30" spans="1:233" s="32" customFormat="1" ht="33" customHeight="1">
      <c r="A30" s="27">
        <v>27</v>
      </c>
      <c r="B30" s="30" t="s">
        <v>230</v>
      </c>
      <c r="C30" s="26" t="s">
        <v>208</v>
      </c>
      <c r="D30" s="27" t="s">
        <v>194</v>
      </c>
      <c r="E30" s="26" t="s">
        <v>190</v>
      </c>
      <c r="F30" s="28">
        <v>1000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</row>
    <row r="31" spans="1:233" s="37" customFormat="1" ht="33" customHeight="1">
      <c r="A31" s="33"/>
      <c r="B31" s="166" t="s">
        <v>231</v>
      </c>
      <c r="C31" s="167"/>
      <c r="D31" s="168"/>
      <c r="E31" s="34"/>
      <c r="F31" s="35">
        <v>109000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</row>
    <row r="32" spans="1:233" s="44" customFormat="1" ht="33" customHeight="1">
      <c r="A32" s="40"/>
      <c r="B32" s="169" t="s">
        <v>232</v>
      </c>
      <c r="C32" s="170"/>
      <c r="D32" s="171"/>
      <c r="E32" s="41"/>
      <c r="F32" s="42">
        <v>126000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</row>
    <row r="33" ht="12" customHeight="1">
      <c r="A33" s="45"/>
    </row>
    <row r="34" ht="12" customHeight="1">
      <c r="A34" s="45"/>
    </row>
    <row r="35" ht="12" customHeight="1">
      <c r="A35" s="45"/>
    </row>
    <row r="36" ht="12" customHeight="1">
      <c r="A36" s="45"/>
    </row>
    <row r="37" ht="12" customHeight="1">
      <c r="A37" s="45"/>
    </row>
    <row r="38" ht="12" customHeight="1">
      <c r="A38" s="45"/>
    </row>
    <row r="39" ht="12" customHeight="1">
      <c r="A39" s="45"/>
    </row>
    <row r="40" ht="12" customHeight="1">
      <c r="A40" s="45"/>
    </row>
    <row r="41" ht="12" customHeight="1">
      <c r="A41" s="45"/>
    </row>
    <row r="42" ht="12" customHeight="1">
      <c r="A42" s="45"/>
    </row>
    <row r="43" ht="12" customHeight="1">
      <c r="A43" s="45"/>
    </row>
    <row r="44" ht="12" customHeight="1">
      <c r="A44" s="45"/>
    </row>
    <row r="45" ht="12" customHeight="1">
      <c r="A45" s="45"/>
    </row>
    <row r="46" ht="12" customHeight="1">
      <c r="A46" s="45"/>
    </row>
    <row r="47" ht="12" customHeight="1">
      <c r="A47" s="45"/>
    </row>
    <row r="48" ht="12" customHeight="1">
      <c r="A48" s="45"/>
    </row>
    <row r="49" ht="12" customHeight="1">
      <c r="A49" s="45"/>
    </row>
    <row r="50" ht="12" customHeight="1">
      <c r="A50" s="45"/>
    </row>
    <row r="51" ht="12" customHeight="1">
      <c r="A51" s="45"/>
    </row>
    <row r="52" ht="12" customHeight="1">
      <c r="A52" s="45"/>
    </row>
    <row r="53" ht="12" customHeight="1">
      <c r="A53" s="45"/>
    </row>
    <row r="54" ht="12" customHeight="1">
      <c r="A54" s="45"/>
    </row>
    <row r="55" ht="12" customHeight="1">
      <c r="A55" s="45"/>
    </row>
    <row r="56" ht="12" customHeight="1">
      <c r="A56" s="45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sheetProtection/>
  <mergeCells count="5">
    <mergeCell ref="A2:C2"/>
    <mergeCell ref="B9:D9"/>
    <mergeCell ref="B31:D31"/>
    <mergeCell ref="B32:D32"/>
    <mergeCell ref="A1:F1"/>
  </mergeCells>
  <printOptions/>
  <pageMargins left="0.7083333333333334" right="0.7083333333333334" top="1.1416666666666666" bottom="0.7479166666666667" header="0.3145833333333333" footer="0.3145833333333333"/>
  <pageSetup horizontalDpi="600" verticalDpi="600" orientation="portrait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财政局收发文管理员</dc:creator>
  <cp:keywords/>
  <dc:description/>
  <cp:lastModifiedBy>陈清林</cp:lastModifiedBy>
  <cp:lastPrinted>2021-01-07T02:37:50Z</cp:lastPrinted>
  <dcterms:created xsi:type="dcterms:W3CDTF">2016-11-24T07:23:03Z</dcterms:created>
  <dcterms:modified xsi:type="dcterms:W3CDTF">2021-01-15T03:26:10Z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